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оходы на 1.01.14" sheetId="1" r:id="rId1"/>
    <sheet name="прил 1" sheetId="2" r:id="rId2"/>
    <sheet name="прил2" sheetId="3" r:id="rId3"/>
  </sheets>
  <definedNames/>
  <calcPr fullCalcOnLoad="1"/>
</workbook>
</file>

<file path=xl/sharedStrings.xml><?xml version="1.0" encoding="utf-8"?>
<sst xmlns="http://schemas.openxmlformats.org/spreadsheetml/2006/main" count="419" uniqueCount="208">
  <si>
    <t>Доходы бюджета МО г.Советск на 2014-2016 год по группам, подгруппам, статьям и подстатьям классификации доходов бюджетов РФ</t>
  </si>
  <si>
    <t>тыс.руб.</t>
  </si>
  <si>
    <t>Код классификации</t>
  </si>
  <si>
    <t>Наименование показателей</t>
  </si>
  <si>
    <t>План 2013г.</t>
  </si>
  <si>
    <t>Исполнено на 01.10.2013г.</t>
  </si>
  <si>
    <t>Ожидаемое исполнение 2013г.</t>
  </si>
  <si>
    <t>План 2014г.</t>
  </si>
  <si>
    <t>План 2015 г.</t>
  </si>
  <si>
    <t>План 2016 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</si>
  <si>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</si>
  <si>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</si>
  <si>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</si>
  <si>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</si>
  <si>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</si>
  <si>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</si>
  <si>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</si>
  <si>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color indexed="12"/>
        <rFont val="Times New Roman"/>
        <family val="1"/>
      </rPr>
      <t>1</t>
    </r>
    <r>
      <rPr>
        <sz val="9"/>
        <color indexed="12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</si>
  <si>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</si>
  <si>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</si>
  <si>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</si>
  <si>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</si>
  <si>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</si>
  <si>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</si>
  <si>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</si>
  <si>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</si>
  <si>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</si>
  <si>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</si>
  <si>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</si>
  <si>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</si>
  <si>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</si>
  <si>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</si>
  <si>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</si>
  <si>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</si>
  <si>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</si>
  <si>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</si>
  <si>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</si>
  <si>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</si>
  <si>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</si>
  <si>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</si>
  <si>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</si>
  <si>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</si>
  <si>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</si>
  <si>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</si>
  <si>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с учетом повышения ставок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</si>
  <si>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</si>
  <si>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</si>
  <si>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</si>
  <si>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</si>
  <si>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</si>
  <si>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</si>
  <si>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</si>
  <si>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</si>
  <si>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</si>
  <si>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</si>
  <si>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</si>
  <si>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</si>
  <si>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</si>
  <si>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</si>
  <si>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</si>
  <si>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</si>
  <si>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</si>
  <si>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</si>
  <si>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</si>
  <si>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</si>
  <si>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</si>
  <si>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</si>
  <si>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</si>
  <si>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</si>
  <si>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</si>
  <si>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</si>
  <si>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</si>
  <si>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</si>
  <si>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</si>
  <si>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</si>
  <si>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000 1 14 002053 10 0000 430</t>
  </si>
  <si>
    <t>Доходы от  реализации  иного  имущества, находящегося в  собственности 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</si>
  <si>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</si>
  <si>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</si>
  <si>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</si>
  <si>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</si>
  <si>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</si>
  <si>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</si>
  <si>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</si>
  <si>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</si>
  <si>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</si>
  <si>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</si>
  <si>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</si>
  <si>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</si>
  <si>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</si>
  <si>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</si>
  <si>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000 1 17 01050 10 0000 180</t>
  </si>
  <si>
    <t>Невыясненные поступления, зачисляемые в бюджет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</si>
  <si>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</si>
  <si>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</si>
  <si>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</si>
  <si>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</si>
  <si>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</si>
  <si>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</si>
  <si>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</si>
  <si>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</si>
  <si>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</si>
  <si>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</si>
  <si>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</si>
  <si>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</si>
  <si>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</si>
  <si>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</si>
  <si>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</si>
  <si>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</si>
  <si>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</si>
  <si>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</si>
  <si>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</si>
  <si>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</si>
  <si>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</si>
  <si>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</si>
  <si>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</si>
  <si>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</si>
  <si>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</si>
  <si>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</si>
  <si>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резервный фонд</t>
  </si>
  <si>
    <t>Закон Тульской области "О библиотечном деле"</t>
  </si>
  <si>
    <t>Долгосрочная целевая программа "Культура Тульской области (2013-2016 годы)" 25-% надбавка к зарплате работникам культуры</t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</si>
  <si>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</si>
  <si>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</si>
  <si>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</t>
  </si>
  <si>
    <t>свалки</t>
  </si>
  <si>
    <t>ДЦП "Модернизация и капитальный ремонт объектов коммунальной онфраструктуры МО Щекинский район на 2012-2016 годы"</t>
  </si>
  <si>
    <t>ДЦП "Газификация населенных пунктов МО Щекинский район на 2012-2016 годы"</t>
  </si>
  <si>
    <t>Долгосрочная целевая программа "Преодоление последствий радиационных аварий в муниципальном образовании Щекинский район на период до 2015 года"</t>
  </si>
  <si>
    <t>народный бюджет</t>
  </si>
  <si>
    <t>ремонт автомобильных дорог общего пользования (областные13028)</t>
  </si>
  <si>
    <t>ремонт автомобильных дорог общего пользования ст.3150207</t>
  </si>
  <si>
    <t>субсидии из обл.бюджета (ст.5224700) дворовые территории</t>
  </si>
  <si>
    <t>субсидии из обл.бюджета на ремонт дорог(ст.5224700)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</si>
  <si>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</si>
  <si>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</si>
  <si>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</si>
  <si>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</si>
  <si>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</si>
  <si>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</si>
  <si>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</si>
  <si>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</si>
  <si>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</si>
  <si>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</si>
  <si>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</si>
  <si>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</si>
  <si>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</si>
  <si>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t>прочие межбюджетные трансферты на оплату труда работников учреждений культурно-досугового типа</t>
  </si>
  <si>
    <t xml:space="preserve">000 2 07 05020 10 0000 180 </t>
  </si>
  <si>
    <t>Поступления от денежных пожертвований, предоставляемых физическими лицами получателям средств бюджетов поселений</t>
  </si>
  <si>
    <t>000 2 07 00000 00 0000 180</t>
  </si>
  <si>
    <t xml:space="preserve">Прочие безвозмездные поступления </t>
  </si>
  <si>
    <t>Начальник сектора по финансовым вопросам и муниц.заказу _____________Н.Ю.Грекова</t>
  </si>
  <si>
    <t>Земельный налог, 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</si>
  <si>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2 пункта 1 статьи 394 НК 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</si>
  <si>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</si>
  <si>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000 1 14 002053 10 0000 410</t>
  </si>
  <si>
    <t>прочие межбюджетные трансферты по обеспечению пожарной безопасности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</si>
  <si>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</si>
  <si>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Приложение 2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</si>
  <si>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2014 год</t>
  </si>
  <si>
    <t>тыс.руб</t>
  </si>
  <si>
    <t>План на 2014год</t>
  </si>
  <si>
    <t>Исполнено на 01.01.2015г</t>
  </si>
  <si>
    <t>Приложение 1</t>
  </si>
  <si>
    <t>Исполнение доходов бюджета муниципального образования город Советск Щекинского района по кодам классификации доходов бюджетов за 2014 год</t>
  </si>
  <si>
    <t>Код бюджетной классификации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</si>
  <si>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</si>
  <si>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</si>
  <si>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</si>
  <si>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</si>
  <si>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 xml:space="preserve"> 1 01 02000 01 0000 110</t>
  </si>
  <si>
    <t xml:space="preserve"> 1 01 02010 01 0000 110</t>
  </si>
  <si>
    <t>1 01 02020 01 0000 110</t>
  </si>
  <si>
    <t>1 01 02030 01 0000 110</t>
  </si>
  <si>
    <t xml:space="preserve"> 1 06 01000 00 0000 110</t>
  </si>
  <si>
    <t>1 06 01030 10 0000 110</t>
  </si>
  <si>
    <t>1 06 06000 00 0000 110</t>
  </si>
  <si>
    <t>1 06 06013 10 0000 110</t>
  </si>
  <si>
    <t>1 06 06023 10 0000 110</t>
  </si>
  <si>
    <t>Финансовое управление администрации муниципального образования Щекинский район</t>
  </si>
  <si>
    <t>2 02 01001 10 0000 151</t>
  </si>
  <si>
    <t>2 02 01003 10 0000 151</t>
  </si>
  <si>
    <t>Администрация муниципального образования Щекинский район</t>
  </si>
  <si>
    <t>1 11 05013 10 0000 120</t>
  </si>
  <si>
    <t>1 14 06013 10 0000 430</t>
  </si>
  <si>
    <t>Администрация муниципального образования город Советск Щекинского района</t>
  </si>
  <si>
    <t>1 08 00000 00 0000 000</t>
  </si>
  <si>
    <t>1 08 04020 01 0000 110</t>
  </si>
  <si>
    <t>202 01000 00 0000 151</t>
  </si>
  <si>
    <t>1 11 00000 00 0000 000</t>
  </si>
  <si>
    <t>1 11 05035 10 0000 120</t>
  </si>
  <si>
    <t>1 11 09045 10 0000 120</t>
  </si>
  <si>
    <t>1 13 01995 10 0000 130</t>
  </si>
  <si>
    <t>1 13 02995 10 0000 130</t>
  </si>
  <si>
    <t>1 14 06025 10 0000 430</t>
  </si>
  <si>
    <t>1 17 05050 10 0000 180</t>
  </si>
  <si>
    <t>1 17 01050 10 0000 180</t>
  </si>
  <si>
    <t>2 02 03015 10 0000 151</t>
  </si>
  <si>
    <t>2 02 04999 10 0000 151</t>
  </si>
  <si>
    <t>2 04 05020 10 0000 180</t>
  </si>
  <si>
    <t xml:space="preserve">2 07 05020 10 0000 180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</si>
  <si>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</si>
  <si>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Начальник сектора по финансовым вопросам и заказу______________________Н.Ю.Грекова</t>
  </si>
  <si>
    <t>1 14 02053 10 0000 410</t>
  </si>
  <si>
    <t>Налог на имущество  физических лиц, взимаемый по ставкам, применяемым к объектам налогообложения, расположенным в границах  поселений</t>
  </si>
  <si>
    <t>к решению Собрания депутатов МО город Советск Щекинского района   №15-47 от  29 мая 2015г                                                                                                                   "Об исполнении бюджета МО город Советск Щекинского района за 2014 год"</t>
  </si>
  <si>
    <t>к решению Собрания депутатов МО город Советск Щекинского района                                    № 15-47 от 29 мая 2015г                                                                                                                   "Об исполнении бюджета МО город Советск Щекинского района за 2014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</si>
</sst>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0.0"/>
  </numFmts>
  <fonts count="75">
    <font>
      <sz val="10"/>
      <name val="Arial"/>
      <family val="0"/>
    </font>
    <font>
      <sz val="10"/>
      <color indexed="12"/>
      <name val="Arial Cyr"/>
      <family val="0"/>
    </font>
    <font>
      <sz val="10"/>
      <color indexed="12"/>
      <name val="Times New Roman CYR"/>
      <family val="1"/>
    </font>
    <font>
      <b/>
      <sz val="12"/>
      <color indexed="12"/>
      <name val="Arial Cyr"/>
      <family val="0"/>
    </font>
    <font>
      <b/>
      <sz val="10"/>
      <color indexed="12"/>
      <name val="Times New Roman Cyr"/>
      <family val="1"/>
    </font>
    <font>
      <b/>
      <sz val="10"/>
      <color indexed="12"/>
      <name val="Arial Cyr"/>
      <family val="0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sz val="9"/>
      <color indexed="12"/>
      <name val="Times New Roman Cyr"/>
      <family val="1"/>
    </font>
    <font>
      <sz val="10"/>
      <color indexed="12"/>
      <name val="Times New Roman"/>
      <family val="1"/>
    </font>
    <font>
      <b/>
      <sz val="9"/>
      <color indexed="12"/>
      <name val="Times New Roman Cyr"/>
      <family val="1"/>
    </font>
    <font>
      <i/>
      <sz val="9"/>
      <color indexed="12"/>
      <name val="Times New Roman Cyr"/>
      <family val="0"/>
    </font>
    <font>
      <i/>
      <sz val="10"/>
      <color indexed="12"/>
      <name val="Times New Roman"/>
      <family val="1"/>
    </font>
    <font>
      <sz val="8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i/>
      <sz val="9"/>
      <name val="Times New Roman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180" fontId="5" fillId="33" borderId="10" xfId="58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 wrapText="1"/>
    </xf>
    <xf numFmtId="180" fontId="5" fillId="0" borderId="10" xfId="58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justify" wrapText="1"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justify" wrapText="1"/>
    </xf>
    <xf numFmtId="0" fontId="12" fillId="0" borderId="11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center"/>
    </xf>
    <xf numFmtId="0" fontId="14" fillId="34" borderId="10" xfId="58" applyNumberFormat="1" applyFont="1" applyFill="1" applyBorder="1" applyAlignment="1">
      <alignment horizontal="justify" wrapText="1"/>
    </xf>
    <xf numFmtId="0" fontId="14" fillId="34" borderId="10" xfId="0" applyNumberFormat="1" applyFont="1" applyFill="1" applyBorder="1" applyAlignment="1">
      <alignment horizontal="justify" wrapText="1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58" applyNumberFormat="1" applyFont="1" applyFill="1" applyBorder="1" applyAlignment="1">
      <alignment horizontal="justify" wrapText="1"/>
    </xf>
    <xf numFmtId="1" fontId="16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4" fillId="34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4" fillId="0" borderId="12" xfId="0" applyNumberFormat="1" applyFont="1" applyFill="1" applyBorder="1" applyAlignment="1">
      <alignment horizontal="justify" wrapText="1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73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wrapText="1"/>
    </xf>
    <xf numFmtId="0" fontId="73" fillId="36" borderId="10" xfId="0" applyFont="1" applyFill="1" applyBorder="1" applyAlignment="1">
      <alignment wrapText="1"/>
    </xf>
    <xf numFmtId="0" fontId="74" fillId="20" borderId="10" xfId="0" applyFont="1" applyFill="1" applyBorder="1" applyAlignment="1">
      <alignment wrapText="1"/>
    </xf>
    <xf numFmtId="0" fontId="73" fillId="20" borderId="10" xfId="0" applyNumberFormat="1" applyFont="1" applyFill="1" applyBorder="1" applyAlignment="1">
      <alignment horizontal="right"/>
    </xf>
    <xf numFmtId="0" fontId="73" fillId="20" borderId="10" xfId="0" applyNumberFormat="1" applyFont="1" applyFill="1" applyBorder="1" applyAlignment="1">
      <alignment horizontal="left"/>
    </xf>
    <xf numFmtId="0" fontId="74" fillId="20" borderId="10" xfId="0" applyNumberFormat="1" applyFont="1" applyFill="1" applyBorder="1" applyAlignment="1">
      <alignment horizontal="left" wrapText="1"/>
    </xf>
    <xf numFmtId="0" fontId="14" fillId="34" borderId="10" xfId="0" applyNumberFormat="1" applyFont="1" applyFill="1" applyBorder="1" applyAlignment="1">
      <alignment horizontal="right" wrapText="1"/>
    </xf>
    <xf numFmtId="0" fontId="14" fillId="34" borderId="10" xfId="0" applyNumberFormat="1" applyFont="1" applyFill="1" applyBorder="1" applyAlignment="1">
      <alignment horizontal="left"/>
    </xf>
    <xf numFmtId="2" fontId="73" fillId="36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73" fillId="20" borderId="10" xfId="0" applyNumberFormat="1" applyFont="1" applyFill="1" applyBorder="1" applyAlignment="1">
      <alignment/>
    </xf>
    <xf numFmtId="2" fontId="73" fillId="12" borderId="10" xfId="0" applyNumberFormat="1" applyFont="1" applyFill="1" applyBorder="1" applyAlignment="1">
      <alignment/>
    </xf>
    <xf numFmtId="2" fontId="73" fillId="2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0" fontId="25" fillId="12" borderId="10" xfId="0" applyFont="1" applyFill="1" applyBorder="1" applyAlignment="1">
      <alignment wrapText="1"/>
    </xf>
    <xf numFmtId="0" fontId="31" fillId="12" borderId="10" xfId="0" applyFont="1" applyFill="1" applyBorder="1" applyAlignment="1">
      <alignment wrapText="1"/>
    </xf>
    <xf numFmtId="0" fontId="32" fillId="37" borderId="10" xfId="0" applyFont="1" applyFill="1" applyBorder="1" applyAlignment="1">
      <alignment wrapText="1"/>
    </xf>
    <xf numFmtId="0" fontId="28" fillId="37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horizontal="justify" wrapText="1"/>
    </xf>
    <xf numFmtId="0" fontId="32" fillId="0" borderId="10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>
      <alignment horizontal="left"/>
    </xf>
    <xf numFmtId="0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justify" wrapText="1"/>
    </xf>
    <xf numFmtId="0" fontId="24" fillId="34" borderId="10" xfId="0" applyNumberFormat="1" applyFont="1" applyFill="1" applyBorder="1" applyAlignment="1">
      <alignment horizontal="right"/>
    </xf>
    <xf numFmtId="0" fontId="24" fillId="34" borderId="10" xfId="58" applyNumberFormat="1" applyFont="1" applyFill="1" applyBorder="1" applyAlignment="1">
      <alignment horizontal="justify" wrapText="1"/>
    </xf>
    <xf numFmtId="0" fontId="24" fillId="34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/>
    </xf>
    <xf numFmtId="0" fontId="24" fillId="34" borderId="12" xfId="0" applyNumberFormat="1" applyFont="1" applyFill="1" applyBorder="1" applyAlignment="1">
      <alignment horizontal="right"/>
    </xf>
    <xf numFmtId="0" fontId="32" fillId="0" borderId="12" xfId="0" applyNumberFormat="1" applyFont="1" applyFill="1" applyBorder="1" applyAlignment="1">
      <alignment horizontal="right"/>
    </xf>
    <xf numFmtId="0" fontId="32" fillId="0" borderId="12" xfId="0" applyNumberFormat="1" applyFont="1" applyFill="1" applyBorder="1" applyAlignment="1">
      <alignment horizontal="left"/>
    </xf>
    <xf numFmtId="0" fontId="32" fillId="0" borderId="12" xfId="0" applyNumberFormat="1" applyFont="1" applyFill="1" applyBorder="1" applyAlignment="1">
      <alignment horizontal="center"/>
    </xf>
    <xf numFmtId="0" fontId="30" fillId="38" borderId="10" xfId="0" applyFont="1" applyFill="1" applyBorder="1" applyAlignment="1">
      <alignment wrapText="1"/>
    </xf>
    <xf numFmtId="0" fontId="24" fillId="38" borderId="12" xfId="0" applyNumberFormat="1" applyFont="1" applyFill="1" applyBorder="1" applyAlignment="1">
      <alignment horizontal="right"/>
    </xf>
    <xf numFmtId="0" fontId="24" fillId="38" borderId="12" xfId="0" applyNumberFormat="1" applyFont="1" applyFill="1" applyBorder="1" applyAlignment="1">
      <alignment horizontal="left"/>
    </xf>
    <xf numFmtId="0" fontId="23" fillId="35" borderId="10" xfId="0" applyNumberFormat="1" applyFont="1" applyFill="1" applyBorder="1" applyAlignment="1">
      <alignment horizontal="justify" wrapText="1"/>
    </xf>
    <xf numFmtId="0" fontId="23" fillId="35" borderId="10" xfId="0" applyNumberFormat="1" applyFont="1" applyFill="1" applyBorder="1" applyAlignment="1">
      <alignment horizontal="center"/>
    </xf>
    <xf numFmtId="2" fontId="22" fillId="35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/>
    </xf>
    <xf numFmtId="2" fontId="22" fillId="37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 horizontal="right"/>
    </xf>
    <xf numFmtId="2" fontId="22" fillId="37" borderId="10" xfId="0" applyNumberFormat="1" applyFont="1" applyFill="1" applyBorder="1" applyAlignment="1">
      <alignment horizontal="right"/>
    </xf>
    <xf numFmtId="0" fontId="31" fillId="39" borderId="10" xfId="0" applyFont="1" applyFill="1" applyBorder="1" applyAlignment="1">
      <alignment wrapText="1"/>
    </xf>
    <xf numFmtId="0" fontId="30" fillId="39" borderId="10" xfId="0" applyFont="1" applyFill="1" applyBorder="1" applyAlignment="1">
      <alignment wrapText="1"/>
    </xf>
    <xf numFmtId="181" fontId="22" fillId="39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/>
    </xf>
    <xf numFmtId="0" fontId="28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justify" wrapText="1"/>
    </xf>
    <xf numFmtId="0" fontId="32" fillId="0" borderId="11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Fill="1" applyBorder="1" applyAlignment="1">
      <alignment horizontal="justify" wrapText="1"/>
    </xf>
    <xf numFmtId="0" fontId="32" fillId="0" borderId="10" xfId="0" applyNumberFormat="1" applyFont="1" applyFill="1" applyBorder="1" applyAlignment="1">
      <alignment horizontal="center" wrapText="1"/>
    </xf>
    <xf numFmtId="0" fontId="32" fillId="0" borderId="10" xfId="58" applyNumberFormat="1" applyFont="1" applyFill="1" applyBorder="1" applyAlignment="1">
      <alignment horizontal="justify" wrapText="1"/>
    </xf>
    <xf numFmtId="0" fontId="29" fillId="3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0" fontId="24" fillId="34" borderId="12" xfId="0" applyNumberFormat="1" applyFont="1" applyFill="1" applyBorder="1" applyAlignment="1">
      <alignment horizontal="center"/>
    </xf>
    <xf numFmtId="0" fontId="24" fillId="38" borderId="12" xfId="0" applyNumberFormat="1" applyFont="1" applyFill="1" applyBorder="1" applyAlignment="1">
      <alignment horizontal="center"/>
    </xf>
    <xf numFmtId="0" fontId="22" fillId="38" borderId="10" xfId="0" applyFont="1" applyFill="1" applyBorder="1" applyAlignment="1">
      <alignment horizontal="right"/>
    </xf>
    <xf numFmtId="181" fontId="22" fillId="35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>
      <alignment horizontal="justify" wrapText="1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5" fillId="0" borderId="10" xfId="0" applyFont="1" applyBorder="1" applyAlignment="1">
      <alignment wrapText="1"/>
    </xf>
    <xf numFmtId="0" fontId="22" fillId="12" borderId="10" xfId="0" applyFont="1" applyFill="1" applyBorder="1" applyAlignment="1">
      <alignment horizontal="right"/>
    </xf>
    <xf numFmtId="0" fontId="22" fillId="6" borderId="10" xfId="0" applyFont="1" applyFill="1" applyBorder="1" applyAlignment="1">
      <alignment horizontal="right"/>
    </xf>
    <xf numFmtId="0" fontId="24" fillId="12" borderId="10" xfId="0" applyNumberFormat="1" applyFont="1" applyFill="1" applyBorder="1" applyAlignment="1">
      <alignment horizontal="center"/>
    </xf>
    <xf numFmtId="0" fontId="24" fillId="12" borderId="10" xfId="0" applyNumberFormat="1" applyFont="1" applyFill="1" applyBorder="1" applyAlignment="1">
      <alignment horizontal="justify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2" fillId="0" borderId="13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7">
      <selection activeCell="B22" sqref="B22"/>
    </sheetView>
  </sheetViews>
  <sheetFormatPr defaultColWidth="9.140625" defaultRowHeight="12.75"/>
  <cols>
    <col min="1" max="1" width="21.421875" style="1" customWidth="1"/>
    <col min="2" max="2" width="47.8515625" style="1" customWidth="1"/>
    <col min="3" max="3" width="0.13671875" style="1" customWidth="1"/>
    <col min="4" max="4" width="11.57421875" style="1" hidden="1" customWidth="1"/>
    <col min="5" max="5" width="12.421875" style="1" hidden="1" customWidth="1"/>
    <col min="6" max="6" width="9.140625" style="1" customWidth="1"/>
    <col min="7" max="7" width="0.13671875" style="1" customWidth="1"/>
    <col min="8" max="8" width="9.00390625" style="1" hidden="1" customWidth="1"/>
    <col min="9" max="11" width="9.140625" style="1" hidden="1" customWidth="1"/>
    <col min="12" max="16384" width="9.140625" style="1" customWidth="1"/>
  </cols>
  <sheetData>
    <row r="1" spans="2:4" ht="12.75" hidden="1">
      <c r="B1" s="2"/>
      <c r="C1" s="2"/>
      <c r="D1" s="3"/>
    </row>
    <row r="2" spans="1:5" ht="49.5" customHeight="1">
      <c r="A2" s="167" t="s">
        <v>0</v>
      </c>
      <c r="B2" s="167"/>
      <c r="C2" s="167"/>
      <c r="D2" s="167"/>
      <c r="E2" s="167"/>
    </row>
    <row r="3" spans="1:4" ht="12.75" hidden="1">
      <c r="A3" s="4"/>
      <c r="B3" s="4"/>
      <c r="C3" s="4"/>
      <c r="D3" s="4"/>
    </row>
    <row r="4" spans="1:8" ht="9.75" customHeight="1">
      <c r="A4" s="5"/>
      <c r="B4" s="5"/>
      <c r="C4" s="5"/>
      <c r="D4" s="168" t="s">
        <v>1</v>
      </c>
      <c r="E4" s="168"/>
      <c r="F4" s="168"/>
      <c r="G4" s="168"/>
      <c r="H4" s="168"/>
    </row>
    <row r="5" spans="1:8" s="8" customFormat="1" ht="39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</row>
    <row r="6" spans="1:8" ht="16.5" customHeight="1">
      <c r="A6" s="9" t="s">
        <v>10</v>
      </c>
      <c r="B6" s="10" t="s">
        <v>11</v>
      </c>
      <c r="C6" s="11">
        <f aca="true" t="shared" si="0" ref="C6:H6">C7+C13+C15+C23+C26+C30+C34+C37+C44+C43</f>
        <v>16813.3</v>
      </c>
      <c r="D6" s="11">
        <f t="shared" si="0"/>
        <v>12616.000000000002</v>
      </c>
      <c r="E6" s="11">
        <f t="shared" si="0"/>
        <v>17285.5</v>
      </c>
      <c r="F6" s="11">
        <f t="shared" si="0"/>
        <v>17720.3</v>
      </c>
      <c r="G6" s="11">
        <f t="shared" si="0"/>
        <v>19175.300000000003</v>
      </c>
      <c r="H6" s="11">
        <f t="shared" si="0"/>
        <v>20580.600000000002</v>
      </c>
    </row>
    <row r="7" spans="1:8" ht="12.75">
      <c r="A7" s="12" t="s">
        <v>12</v>
      </c>
      <c r="B7" s="13" t="s">
        <v>13</v>
      </c>
      <c r="C7" s="14">
        <f aca="true" t="shared" si="1" ref="C7:H7">C8</f>
        <v>9884.6</v>
      </c>
      <c r="D7" s="15">
        <f t="shared" si="1"/>
        <v>7361.3</v>
      </c>
      <c r="E7" s="15">
        <f t="shared" si="1"/>
        <v>10320</v>
      </c>
      <c r="F7" s="15">
        <f t="shared" si="1"/>
        <v>11614.8</v>
      </c>
      <c r="G7" s="15">
        <f t="shared" si="1"/>
        <v>12922.4</v>
      </c>
      <c r="H7" s="15">
        <f t="shared" si="1"/>
        <v>14274.7</v>
      </c>
    </row>
    <row r="8" spans="1:8" ht="13.5" customHeight="1">
      <c r="A8" s="16" t="s">
        <v>14</v>
      </c>
      <c r="B8" s="17" t="s">
        <v>15</v>
      </c>
      <c r="C8" s="18">
        <f aca="true" t="shared" si="2" ref="C8:H8">C9+C10+C11+C12</f>
        <v>9884.6</v>
      </c>
      <c r="D8" s="19">
        <f t="shared" si="2"/>
        <v>7361.3</v>
      </c>
      <c r="E8" s="19">
        <f t="shared" si="2"/>
        <v>10320</v>
      </c>
      <c r="F8" s="19">
        <f t="shared" si="2"/>
        <v>11614.8</v>
      </c>
      <c r="G8" s="19">
        <f t="shared" si="2"/>
        <v>12922.4</v>
      </c>
      <c r="H8" s="19">
        <f t="shared" si="2"/>
        <v>14274.7</v>
      </c>
    </row>
    <row r="9" spans="1:8" ht="61.5">
      <c r="A9" s="20" t="s">
        <v>16</v>
      </c>
      <c r="B9" s="21" t="s">
        <v>17</v>
      </c>
      <c r="C9" s="22">
        <v>9851.7</v>
      </c>
      <c r="D9" s="23">
        <v>7330</v>
      </c>
      <c r="E9" s="23">
        <v>10276.5</v>
      </c>
      <c r="F9" s="23">
        <v>11571.3</v>
      </c>
      <c r="G9" s="23">
        <v>12878.9</v>
      </c>
      <c r="H9" s="23">
        <v>14231.2</v>
      </c>
    </row>
    <row r="10" spans="1:8" ht="84">
      <c r="A10" s="20" t="s">
        <v>18</v>
      </c>
      <c r="B10" s="21" t="s">
        <v>19</v>
      </c>
      <c r="C10" s="22">
        <v>19.8</v>
      </c>
      <c r="D10" s="23">
        <v>19.8</v>
      </c>
      <c r="E10" s="23">
        <v>30</v>
      </c>
      <c r="F10" s="23">
        <v>30</v>
      </c>
      <c r="G10" s="23">
        <v>30</v>
      </c>
      <c r="H10" s="23">
        <v>30</v>
      </c>
    </row>
    <row r="11" spans="1:8" ht="36">
      <c r="A11" s="20" t="s">
        <v>20</v>
      </c>
      <c r="B11" s="21" t="s">
        <v>21</v>
      </c>
      <c r="C11" s="22">
        <v>13.1</v>
      </c>
      <c r="D11" s="23">
        <v>11.5</v>
      </c>
      <c r="E11" s="23">
        <v>13.5</v>
      </c>
      <c r="F11" s="23">
        <v>13.5</v>
      </c>
      <c r="G11" s="23">
        <v>13.5</v>
      </c>
      <c r="H11" s="23">
        <v>13.5</v>
      </c>
    </row>
    <row r="12" spans="1:8" ht="0.75" customHeight="1" hidden="1">
      <c r="A12" s="20" t="s">
        <v>22</v>
      </c>
      <c r="B12" s="21" t="s">
        <v>23</v>
      </c>
      <c r="C12" s="22"/>
      <c r="D12" s="23"/>
      <c r="E12" s="23"/>
      <c r="F12" s="23"/>
      <c r="G12" s="23"/>
      <c r="H12" s="23"/>
    </row>
    <row r="13" spans="1:8" ht="12.75">
      <c r="A13" s="12" t="s">
        <v>24</v>
      </c>
      <c r="B13" s="24" t="s">
        <v>25</v>
      </c>
      <c r="C13" s="14">
        <f aca="true" t="shared" si="3" ref="C13:H13">C14</f>
        <v>1.6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</row>
    <row r="14" spans="1:8" ht="12.75">
      <c r="A14" s="20" t="s">
        <v>26</v>
      </c>
      <c r="B14" s="21" t="s">
        <v>27</v>
      </c>
      <c r="C14" s="22">
        <v>1.6</v>
      </c>
      <c r="D14" s="23"/>
      <c r="E14" s="23"/>
      <c r="F14" s="23"/>
      <c r="G14" s="23"/>
      <c r="H14" s="23"/>
    </row>
    <row r="15" spans="1:8" ht="12.75">
      <c r="A15" s="12" t="s">
        <v>28</v>
      </c>
      <c r="B15" s="24" t="s">
        <v>29</v>
      </c>
      <c r="C15" s="14">
        <f aca="true" t="shared" si="4" ref="C15:H15">C16+C18</f>
        <v>3711</v>
      </c>
      <c r="D15" s="15">
        <f t="shared" si="4"/>
        <v>2497.9</v>
      </c>
      <c r="E15" s="15">
        <f t="shared" si="4"/>
        <v>3708.7</v>
      </c>
      <c r="F15" s="15">
        <f t="shared" si="4"/>
        <v>4603</v>
      </c>
      <c r="G15" s="15">
        <f t="shared" si="4"/>
        <v>4603</v>
      </c>
      <c r="H15" s="15">
        <f t="shared" si="4"/>
        <v>4603</v>
      </c>
    </row>
    <row r="16" spans="1:8" ht="12.75">
      <c r="A16" s="25" t="s">
        <v>30</v>
      </c>
      <c r="B16" s="26" t="s">
        <v>31</v>
      </c>
      <c r="C16" s="22">
        <f aca="true" t="shared" si="5" ref="C16:H16">C17</f>
        <v>223</v>
      </c>
      <c r="D16" s="23">
        <f t="shared" si="5"/>
        <v>35</v>
      </c>
      <c r="E16" s="23">
        <f t="shared" si="5"/>
        <v>68</v>
      </c>
      <c r="F16" s="23">
        <f t="shared" si="5"/>
        <v>68</v>
      </c>
      <c r="G16" s="23">
        <f t="shared" si="5"/>
        <v>68</v>
      </c>
      <c r="H16" s="23">
        <f t="shared" si="5"/>
        <v>68</v>
      </c>
    </row>
    <row r="17" spans="1:8" ht="36">
      <c r="A17" s="20" t="s">
        <v>32</v>
      </c>
      <c r="B17" s="21" t="s">
        <v>33</v>
      </c>
      <c r="C17" s="22">
        <v>223</v>
      </c>
      <c r="D17" s="23">
        <v>35</v>
      </c>
      <c r="E17" s="23">
        <v>68</v>
      </c>
      <c r="F17" s="23">
        <v>68</v>
      </c>
      <c r="G17" s="23">
        <v>68</v>
      </c>
      <c r="H17" s="23">
        <v>68</v>
      </c>
    </row>
    <row r="18" spans="1:8" s="29" customFormat="1" ht="12.75">
      <c r="A18" s="25" t="s">
        <v>34</v>
      </c>
      <c r="B18" s="26" t="s">
        <v>35</v>
      </c>
      <c r="C18" s="27">
        <f aca="true" t="shared" si="6" ref="C18:H18">C19+C21</f>
        <v>3488</v>
      </c>
      <c r="D18" s="28">
        <f t="shared" si="6"/>
        <v>2462.9</v>
      </c>
      <c r="E18" s="28">
        <f t="shared" si="6"/>
        <v>3640.7</v>
      </c>
      <c r="F18" s="28">
        <f t="shared" si="6"/>
        <v>4535</v>
      </c>
      <c r="G18" s="28">
        <f t="shared" si="6"/>
        <v>4535</v>
      </c>
      <c r="H18" s="28">
        <f t="shared" si="6"/>
        <v>4535</v>
      </c>
    </row>
    <row r="19" spans="1:8" ht="24">
      <c r="A19" s="20" t="s">
        <v>36</v>
      </c>
      <c r="B19" s="30" t="s">
        <v>37</v>
      </c>
      <c r="C19" s="22">
        <f aca="true" t="shared" si="7" ref="C19:H19">C20</f>
        <v>219.3</v>
      </c>
      <c r="D19" s="23">
        <f t="shared" si="7"/>
        <v>235</v>
      </c>
      <c r="E19" s="23">
        <f t="shared" si="7"/>
        <v>372</v>
      </c>
      <c r="F19" s="23">
        <f t="shared" si="7"/>
        <v>372</v>
      </c>
      <c r="G19" s="23">
        <f t="shared" si="7"/>
        <v>372</v>
      </c>
      <c r="H19" s="23">
        <f t="shared" si="7"/>
        <v>372</v>
      </c>
    </row>
    <row r="20" spans="1:8" ht="48">
      <c r="A20" s="16" t="s">
        <v>38</v>
      </c>
      <c r="B20" s="31" t="s">
        <v>39</v>
      </c>
      <c r="C20" s="18">
        <v>219.3</v>
      </c>
      <c r="D20" s="19">
        <v>235</v>
      </c>
      <c r="E20" s="19">
        <v>372</v>
      </c>
      <c r="F20" s="19">
        <v>372</v>
      </c>
      <c r="G20" s="19">
        <v>372</v>
      </c>
      <c r="H20" s="19">
        <v>372</v>
      </c>
    </row>
    <row r="21" spans="1:8" ht="24">
      <c r="A21" s="20" t="s">
        <v>40</v>
      </c>
      <c r="B21" s="30" t="s">
        <v>41</v>
      </c>
      <c r="C21" s="22">
        <f aca="true" t="shared" si="8" ref="C21:H21">C22</f>
        <v>3268.7</v>
      </c>
      <c r="D21" s="23">
        <f t="shared" si="8"/>
        <v>2227.9</v>
      </c>
      <c r="E21" s="23">
        <f t="shared" si="8"/>
        <v>3268.7</v>
      </c>
      <c r="F21" s="23">
        <f t="shared" si="8"/>
        <v>4163</v>
      </c>
      <c r="G21" s="23">
        <f t="shared" si="8"/>
        <v>4163</v>
      </c>
      <c r="H21" s="23">
        <f t="shared" si="8"/>
        <v>4163</v>
      </c>
    </row>
    <row r="22" spans="1:9" ht="48">
      <c r="A22" s="16" t="s">
        <v>42</v>
      </c>
      <c r="B22" s="31" t="s">
        <v>43</v>
      </c>
      <c r="C22" s="18">
        <v>3268.7</v>
      </c>
      <c r="D22" s="19">
        <v>2227.9</v>
      </c>
      <c r="E22" s="19">
        <v>3268.7</v>
      </c>
      <c r="F22" s="19">
        <v>4163</v>
      </c>
      <c r="G22" s="19">
        <v>4163</v>
      </c>
      <c r="H22" s="19">
        <v>4163</v>
      </c>
      <c r="I22" s="1" t="s">
        <v>44</v>
      </c>
    </row>
    <row r="23" spans="1:8" ht="12.75">
      <c r="A23" s="12" t="s">
        <v>45</v>
      </c>
      <c r="B23" s="24" t="s">
        <v>46</v>
      </c>
      <c r="C23" s="14">
        <f aca="true" t="shared" si="9" ref="C23:H24">C24</f>
        <v>24</v>
      </c>
      <c r="D23" s="15">
        <f t="shared" si="9"/>
        <v>21.2</v>
      </c>
      <c r="E23" s="15">
        <f t="shared" si="9"/>
        <v>29.4</v>
      </c>
      <c r="F23" s="15">
        <f t="shared" si="9"/>
        <v>29.4</v>
      </c>
      <c r="G23" s="15">
        <f t="shared" si="9"/>
        <v>29.4</v>
      </c>
      <c r="H23" s="15">
        <f t="shared" si="9"/>
        <v>29.4</v>
      </c>
    </row>
    <row r="24" spans="1:8" ht="36">
      <c r="A24" s="20" t="s">
        <v>47</v>
      </c>
      <c r="B24" s="21" t="s">
        <v>48</v>
      </c>
      <c r="C24" s="22">
        <f t="shared" si="9"/>
        <v>24</v>
      </c>
      <c r="D24" s="23">
        <f t="shared" si="9"/>
        <v>21.2</v>
      </c>
      <c r="E24" s="23">
        <f t="shared" si="9"/>
        <v>29.4</v>
      </c>
      <c r="F24" s="23">
        <f t="shared" si="9"/>
        <v>29.4</v>
      </c>
      <c r="G24" s="23">
        <f t="shared" si="9"/>
        <v>29.4</v>
      </c>
      <c r="H24" s="23">
        <f t="shared" si="9"/>
        <v>29.4</v>
      </c>
    </row>
    <row r="25" spans="1:8" ht="60">
      <c r="A25" s="20" t="s">
        <v>49</v>
      </c>
      <c r="B25" s="30" t="s">
        <v>50</v>
      </c>
      <c r="C25" s="22">
        <v>24</v>
      </c>
      <c r="D25" s="23">
        <v>21.2</v>
      </c>
      <c r="E25" s="23">
        <v>29.4</v>
      </c>
      <c r="F25" s="23">
        <v>29.4</v>
      </c>
      <c r="G25" s="23">
        <v>29.4</v>
      </c>
      <c r="H25" s="23">
        <v>29.4</v>
      </c>
    </row>
    <row r="26" spans="1:8" ht="24" hidden="1">
      <c r="A26" s="12" t="s">
        <v>51</v>
      </c>
      <c r="B26" s="24" t="s">
        <v>52</v>
      </c>
      <c r="C26" s="14">
        <f aca="true" t="shared" si="10" ref="C26:H28">C27</f>
        <v>0</v>
      </c>
      <c r="D26" s="15">
        <f t="shared" si="10"/>
        <v>0</v>
      </c>
      <c r="E26" s="15">
        <f t="shared" si="10"/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</row>
    <row r="27" spans="1:8" ht="12.75" hidden="1">
      <c r="A27" s="20" t="s">
        <v>53</v>
      </c>
      <c r="B27" s="21" t="s">
        <v>54</v>
      </c>
      <c r="C27" s="22">
        <f t="shared" si="10"/>
        <v>0</v>
      </c>
      <c r="D27" s="23">
        <f t="shared" si="10"/>
        <v>0</v>
      </c>
      <c r="E27" s="23">
        <f t="shared" si="10"/>
        <v>0</v>
      </c>
      <c r="F27" s="23">
        <f t="shared" si="10"/>
        <v>0</v>
      </c>
      <c r="G27" s="23">
        <f t="shared" si="10"/>
        <v>0</v>
      </c>
      <c r="H27" s="23">
        <f t="shared" si="10"/>
        <v>0</v>
      </c>
    </row>
    <row r="28" spans="1:8" ht="24" hidden="1">
      <c r="A28" s="20" t="s">
        <v>55</v>
      </c>
      <c r="B28" s="21" t="s">
        <v>56</v>
      </c>
      <c r="C28" s="22">
        <f t="shared" si="10"/>
        <v>0</v>
      </c>
      <c r="D28" s="23">
        <f t="shared" si="10"/>
        <v>0</v>
      </c>
      <c r="E28" s="23">
        <f t="shared" si="10"/>
        <v>0</v>
      </c>
      <c r="F28" s="23">
        <f t="shared" si="10"/>
        <v>0</v>
      </c>
      <c r="G28" s="23">
        <f t="shared" si="10"/>
        <v>0</v>
      </c>
      <c r="H28" s="23">
        <f t="shared" si="10"/>
        <v>0</v>
      </c>
    </row>
    <row r="29" spans="1:8" ht="24" hidden="1">
      <c r="A29" s="20" t="s">
        <v>57</v>
      </c>
      <c r="B29" s="30" t="s">
        <v>58</v>
      </c>
      <c r="C29" s="22"/>
      <c r="D29" s="23"/>
      <c r="E29" s="23"/>
      <c r="F29" s="23"/>
      <c r="G29" s="23"/>
      <c r="H29" s="23"/>
    </row>
    <row r="30" spans="1:8" ht="36">
      <c r="A30" s="12" t="s">
        <v>59</v>
      </c>
      <c r="B30" s="24" t="s">
        <v>60</v>
      </c>
      <c r="C30" s="14">
        <f aca="true" t="shared" si="11" ref="C30:H30">SUM(C31:C33)</f>
        <v>876.4</v>
      </c>
      <c r="D30" s="14">
        <f t="shared" si="11"/>
        <v>696.4</v>
      </c>
      <c r="E30" s="14">
        <f t="shared" si="11"/>
        <v>905.1</v>
      </c>
      <c r="F30" s="14">
        <f t="shared" si="11"/>
        <v>893.2</v>
      </c>
      <c r="G30" s="14">
        <f t="shared" si="11"/>
        <v>915.2</v>
      </c>
      <c r="H30" s="14">
        <f t="shared" si="11"/>
        <v>918.2</v>
      </c>
    </row>
    <row r="31" spans="1:8" ht="60">
      <c r="A31" s="20" t="s">
        <v>61</v>
      </c>
      <c r="B31" s="30" t="s">
        <v>62</v>
      </c>
      <c r="C31" s="22">
        <v>486</v>
      </c>
      <c r="D31" s="23">
        <v>415.8</v>
      </c>
      <c r="E31" s="23">
        <v>447.2</v>
      </c>
      <c r="F31" s="23">
        <v>373</v>
      </c>
      <c r="G31" s="23">
        <v>395</v>
      </c>
      <c r="H31" s="23">
        <v>411</v>
      </c>
    </row>
    <row r="32" spans="1:8" ht="48">
      <c r="A32" s="20" t="s">
        <v>63</v>
      </c>
      <c r="B32" s="30" t="s">
        <v>64</v>
      </c>
      <c r="C32" s="22">
        <v>255.9</v>
      </c>
      <c r="D32" s="23">
        <v>146.1</v>
      </c>
      <c r="E32" s="23">
        <v>255.9</v>
      </c>
      <c r="F32" s="23">
        <v>304.2</v>
      </c>
      <c r="G32" s="23">
        <v>304.2</v>
      </c>
      <c r="H32" s="23">
        <v>291.2</v>
      </c>
    </row>
    <row r="33" spans="1:8" ht="60">
      <c r="A33" s="20" t="s">
        <v>65</v>
      </c>
      <c r="B33" s="21" t="s">
        <v>66</v>
      </c>
      <c r="C33" s="22">
        <v>134.5</v>
      </c>
      <c r="D33" s="23">
        <v>134.5</v>
      </c>
      <c r="E33" s="23">
        <v>202</v>
      </c>
      <c r="F33" s="23">
        <v>216</v>
      </c>
      <c r="G33" s="23">
        <v>216</v>
      </c>
      <c r="H33" s="23">
        <v>216</v>
      </c>
    </row>
    <row r="34" spans="1:8" ht="24">
      <c r="A34" s="12" t="s">
        <v>67</v>
      </c>
      <c r="B34" s="24" t="s">
        <v>68</v>
      </c>
      <c r="C34" s="14">
        <f aca="true" t="shared" si="12" ref="C34:H34">SUM(C35:C36)</f>
        <v>457</v>
      </c>
      <c r="D34" s="14">
        <f t="shared" si="12"/>
        <v>174</v>
      </c>
      <c r="E34" s="14">
        <f t="shared" si="12"/>
        <v>457</v>
      </c>
      <c r="F34" s="14">
        <f t="shared" si="12"/>
        <v>569.9</v>
      </c>
      <c r="G34" s="14">
        <f t="shared" si="12"/>
        <v>695.3</v>
      </c>
      <c r="H34" s="14">
        <f t="shared" si="12"/>
        <v>745.3</v>
      </c>
    </row>
    <row r="35" spans="1:8" ht="25.5">
      <c r="A35" s="32" t="s">
        <v>69</v>
      </c>
      <c r="B35" s="33" t="s">
        <v>70</v>
      </c>
      <c r="C35" s="22">
        <v>290.5</v>
      </c>
      <c r="D35" s="23">
        <v>131.9</v>
      </c>
      <c r="E35" s="23">
        <v>290.5</v>
      </c>
      <c r="F35" s="23">
        <v>357</v>
      </c>
      <c r="G35" s="23">
        <v>482.4</v>
      </c>
      <c r="H35" s="23">
        <v>532.4</v>
      </c>
    </row>
    <row r="36" spans="1:8" ht="25.5">
      <c r="A36" s="32" t="s">
        <v>71</v>
      </c>
      <c r="B36" s="33" t="s">
        <v>72</v>
      </c>
      <c r="C36" s="22">
        <v>166.5</v>
      </c>
      <c r="D36" s="23">
        <v>42.1</v>
      </c>
      <c r="E36" s="23">
        <v>166.5</v>
      </c>
      <c r="F36" s="23">
        <v>212.9</v>
      </c>
      <c r="G36" s="23">
        <v>212.9</v>
      </c>
      <c r="H36" s="23">
        <v>212.9</v>
      </c>
    </row>
    <row r="37" spans="1:8" ht="24">
      <c r="A37" s="12" t="s">
        <v>73</v>
      </c>
      <c r="B37" s="24" t="s">
        <v>74</v>
      </c>
      <c r="C37" s="14">
        <f aca="true" t="shared" si="13" ref="C37:H37">C39+C38+C42</f>
        <v>1858.7</v>
      </c>
      <c r="D37" s="14">
        <f t="shared" si="13"/>
        <v>1865.2</v>
      </c>
      <c r="E37" s="14">
        <f t="shared" si="13"/>
        <v>1865.3</v>
      </c>
      <c r="F37" s="14">
        <f t="shared" si="13"/>
        <v>10</v>
      </c>
      <c r="G37" s="14">
        <f t="shared" si="13"/>
        <v>10</v>
      </c>
      <c r="H37" s="14">
        <f t="shared" si="13"/>
        <v>10</v>
      </c>
    </row>
    <row r="38" spans="1:8" ht="72">
      <c r="A38" s="20" t="s">
        <v>75</v>
      </c>
      <c r="B38" s="21" t="s">
        <v>76</v>
      </c>
      <c r="C38" s="27">
        <v>576.3</v>
      </c>
      <c r="D38" s="28">
        <v>576.3</v>
      </c>
      <c r="E38" s="28">
        <v>576.3</v>
      </c>
      <c r="F38" s="28"/>
      <c r="G38" s="28"/>
      <c r="H38" s="28"/>
    </row>
    <row r="39" spans="1:8" ht="48">
      <c r="A39" s="20" t="s">
        <v>77</v>
      </c>
      <c r="B39" s="21" t="s">
        <v>78</v>
      </c>
      <c r="C39" s="22">
        <f aca="true" t="shared" si="14" ref="C39:H40">C40</f>
        <v>1263.4</v>
      </c>
      <c r="D39" s="23">
        <f t="shared" si="14"/>
        <v>1269.9</v>
      </c>
      <c r="E39" s="23">
        <f t="shared" si="14"/>
        <v>1270</v>
      </c>
      <c r="F39" s="23">
        <f t="shared" si="14"/>
        <v>10</v>
      </c>
      <c r="G39" s="23">
        <f t="shared" si="14"/>
        <v>10</v>
      </c>
      <c r="H39" s="23">
        <f t="shared" si="14"/>
        <v>10</v>
      </c>
    </row>
    <row r="40" spans="1:8" ht="24">
      <c r="A40" s="20" t="s">
        <v>79</v>
      </c>
      <c r="B40" s="21" t="s">
        <v>80</v>
      </c>
      <c r="C40" s="22">
        <f t="shared" si="14"/>
        <v>1263.4</v>
      </c>
      <c r="D40" s="23">
        <f t="shared" si="14"/>
        <v>1269.9</v>
      </c>
      <c r="E40" s="23">
        <f t="shared" si="14"/>
        <v>1270</v>
      </c>
      <c r="F40" s="23">
        <f t="shared" si="14"/>
        <v>10</v>
      </c>
      <c r="G40" s="23">
        <f t="shared" si="14"/>
        <v>10</v>
      </c>
      <c r="H40" s="23">
        <f t="shared" si="14"/>
        <v>10</v>
      </c>
    </row>
    <row r="41" spans="1:8" ht="36">
      <c r="A41" s="20" t="s">
        <v>81</v>
      </c>
      <c r="B41" s="21" t="s">
        <v>82</v>
      </c>
      <c r="C41" s="22">
        <v>1263.4</v>
      </c>
      <c r="D41" s="23">
        <v>1269.9</v>
      </c>
      <c r="E41" s="23">
        <v>1270</v>
      </c>
      <c r="F41" s="23">
        <v>10</v>
      </c>
      <c r="G41" s="23">
        <v>10</v>
      </c>
      <c r="H41" s="23">
        <v>10</v>
      </c>
    </row>
    <row r="42" spans="1:8" ht="48.75" customHeight="1">
      <c r="A42" s="20" t="s">
        <v>83</v>
      </c>
      <c r="B42" s="21" t="s">
        <v>84</v>
      </c>
      <c r="C42" s="22">
        <v>19</v>
      </c>
      <c r="D42" s="23">
        <v>19</v>
      </c>
      <c r="E42" s="23">
        <v>19</v>
      </c>
      <c r="F42" s="23"/>
      <c r="G42" s="23"/>
      <c r="H42" s="23"/>
    </row>
    <row r="43" spans="1:8" ht="52.5" customHeight="1" hidden="1">
      <c r="A43" s="12" t="s">
        <v>85</v>
      </c>
      <c r="B43" s="24" t="s">
        <v>86</v>
      </c>
      <c r="C43" s="14"/>
      <c r="D43" s="15"/>
      <c r="E43" s="15"/>
      <c r="F43" s="15"/>
      <c r="G43" s="15"/>
      <c r="H43" s="15"/>
    </row>
    <row r="44" spans="1:8" ht="21.75" hidden="1">
      <c r="A44" s="12" t="s">
        <v>87</v>
      </c>
      <c r="B44" s="24" t="s">
        <v>88</v>
      </c>
      <c r="C44" s="14">
        <f aca="true" t="shared" si="15" ref="C44:H44">C45+C46</f>
        <v>0</v>
      </c>
      <c r="D44" s="14">
        <f t="shared" si="15"/>
        <v>0</v>
      </c>
      <c r="E44" s="14">
        <f t="shared" si="15"/>
        <v>0</v>
      </c>
      <c r="F44" s="14">
        <f t="shared" si="15"/>
        <v>0</v>
      </c>
      <c r="G44" s="14">
        <f t="shared" si="15"/>
        <v>0</v>
      </c>
      <c r="H44" s="14">
        <f t="shared" si="15"/>
        <v>0</v>
      </c>
    </row>
    <row r="45" spans="1:8" ht="12.75" hidden="1">
      <c r="A45" s="20" t="s">
        <v>89</v>
      </c>
      <c r="B45" s="21" t="s">
        <v>90</v>
      </c>
      <c r="C45" s="22"/>
      <c r="D45" s="23"/>
      <c r="E45" s="23"/>
      <c r="F45" s="23"/>
      <c r="G45" s="23"/>
      <c r="H45" s="23"/>
    </row>
    <row r="46" spans="1:8" ht="18.75" customHeight="1" hidden="1">
      <c r="A46" s="20" t="s">
        <v>91</v>
      </c>
      <c r="B46" s="21" t="s">
        <v>92</v>
      </c>
      <c r="C46" s="22"/>
      <c r="D46" s="23"/>
      <c r="E46" s="23"/>
      <c r="F46" s="23"/>
      <c r="G46" s="23"/>
      <c r="H46" s="23"/>
    </row>
    <row r="47" spans="1:8" ht="12.75">
      <c r="A47" s="9" t="s">
        <v>93</v>
      </c>
      <c r="B47" s="10" t="s">
        <v>94</v>
      </c>
      <c r="C47" s="11">
        <f aca="true" t="shared" si="16" ref="C47:H47">C48+C77+C78</f>
        <v>8145.7</v>
      </c>
      <c r="D47" s="34">
        <f t="shared" si="16"/>
        <v>5753.4</v>
      </c>
      <c r="E47" s="35">
        <f t="shared" si="16"/>
        <v>8075.7</v>
      </c>
      <c r="F47" s="34">
        <f t="shared" si="16"/>
        <v>2810.5</v>
      </c>
      <c r="G47" s="34">
        <f t="shared" si="16"/>
        <v>2901.1</v>
      </c>
      <c r="H47" s="34">
        <f t="shared" si="16"/>
        <v>3001.4</v>
      </c>
    </row>
    <row r="48" spans="1:8" ht="24">
      <c r="A48" s="36" t="s">
        <v>95</v>
      </c>
      <c r="B48" s="37" t="s">
        <v>96</v>
      </c>
      <c r="C48" s="27">
        <f aca="true" t="shared" si="17" ref="C48:H48">C49+C53+C56+C57+C58</f>
        <v>7965.7</v>
      </c>
      <c r="D48" s="28">
        <f t="shared" si="17"/>
        <v>5643.4</v>
      </c>
      <c r="E48" s="38">
        <f t="shared" si="17"/>
        <v>7965.7</v>
      </c>
      <c r="F48" s="28">
        <f t="shared" si="17"/>
        <v>2710.5</v>
      </c>
      <c r="G48" s="28">
        <f t="shared" si="17"/>
        <v>2801.1</v>
      </c>
      <c r="H48" s="28">
        <f t="shared" si="17"/>
        <v>2901.4</v>
      </c>
    </row>
    <row r="49" spans="1:8" ht="24">
      <c r="A49" s="39" t="s">
        <v>97</v>
      </c>
      <c r="B49" s="40" t="s">
        <v>98</v>
      </c>
      <c r="C49" s="14">
        <f aca="true" t="shared" si="18" ref="C49:H49">C50+C52</f>
        <v>2073.4</v>
      </c>
      <c r="D49" s="14">
        <f t="shared" si="18"/>
        <v>1579.5</v>
      </c>
      <c r="E49" s="14">
        <f t="shared" si="18"/>
        <v>2073.4</v>
      </c>
      <c r="F49" s="14">
        <f t="shared" si="18"/>
        <v>2402.6</v>
      </c>
      <c r="G49" s="14">
        <f t="shared" si="18"/>
        <v>2492.7999999999997</v>
      </c>
      <c r="H49" s="14">
        <f t="shared" si="18"/>
        <v>2593.1</v>
      </c>
    </row>
    <row r="50" spans="1:8" ht="12.75">
      <c r="A50" s="41" t="s">
        <v>99</v>
      </c>
      <c r="B50" s="42" t="s">
        <v>100</v>
      </c>
      <c r="C50" s="22">
        <f aca="true" t="shared" si="19" ref="C50:H50">C51</f>
        <v>1587.5</v>
      </c>
      <c r="D50" s="23">
        <f t="shared" si="19"/>
        <v>1284.6</v>
      </c>
      <c r="E50" s="23">
        <f t="shared" si="19"/>
        <v>1587.5</v>
      </c>
      <c r="F50" s="23">
        <f t="shared" si="19"/>
        <v>2079.7</v>
      </c>
      <c r="G50" s="23">
        <f t="shared" si="19"/>
        <v>2174.2</v>
      </c>
      <c r="H50" s="23">
        <f t="shared" si="19"/>
        <v>2275.9</v>
      </c>
    </row>
    <row r="51" spans="1:8" ht="24">
      <c r="A51" s="43" t="s">
        <v>101</v>
      </c>
      <c r="B51" s="44" t="s">
        <v>102</v>
      </c>
      <c r="C51" s="22">
        <v>1587.5</v>
      </c>
      <c r="D51" s="23">
        <v>1284.6</v>
      </c>
      <c r="E51" s="22">
        <v>1587.5</v>
      </c>
      <c r="F51" s="23">
        <f>1245.3+834.4</f>
        <v>2079.7</v>
      </c>
      <c r="G51" s="23">
        <f>1301.3+872.9</f>
        <v>2174.2</v>
      </c>
      <c r="H51" s="23">
        <f>1359.9+916</f>
        <v>2275.9</v>
      </c>
    </row>
    <row r="52" spans="1:8" ht="24">
      <c r="A52" s="41" t="s">
        <v>103</v>
      </c>
      <c r="B52" s="42" t="s">
        <v>104</v>
      </c>
      <c r="C52" s="22">
        <v>485.9</v>
      </c>
      <c r="D52" s="23">
        <v>294.9</v>
      </c>
      <c r="E52" s="22">
        <v>485.9</v>
      </c>
      <c r="F52" s="23">
        <v>322.9</v>
      </c>
      <c r="G52" s="23">
        <v>318.6</v>
      </c>
      <c r="H52" s="23">
        <v>317.2</v>
      </c>
    </row>
    <row r="53" spans="1:8" ht="24">
      <c r="A53" s="39" t="s">
        <v>105</v>
      </c>
      <c r="B53" s="40" t="s">
        <v>106</v>
      </c>
      <c r="C53" s="14">
        <f aca="true" t="shared" si="20" ref="C53:H54">C54</f>
        <v>151.1</v>
      </c>
      <c r="D53" s="15">
        <f t="shared" si="20"/>
        <v>113.6</v>
      </c>
      <c r="E53" s="15">
        <f t="shared" si="20"/>
        <v>151.1</v>
      </c>
      <c r="F53" s="15">
        <f t="shared" si="20"/>
        <v>154.5</v>
      </c>
      <c r="G53" s="15">
        <f t="shared" si="20"/>
        <v>154.9</v>
      </c>
      <c r="H53" s="15">
        <f t="shared" si="20"/>
        <v>154.9</v>
      </c>
    </row>
    <row r="54" spans="1:8" ht="26.25" customHeight="1">
      <c r="A54" s="45" t="s">
        <v>107</v>
      </c>
      <c r="B54" s="42" t="s">
        <v>108</v>
      </c>
      <c r="C54" s="22">
        <f t="shared" si="20"/>
        <v>151.1</v>
      </c>
      <c r="D54" s="23">
        <f t="shared" si="20"/>
        <v>113.6</v>
      </c>
      <c r="E54" s="23">
        <f t="shared" si="20"/>
        <v>151.1</v>
      </c>
      <c r="F54" s="23">
        <f t="shared" si="20"/>
        <v>154.5</v>
      </c>
      <c r="G54" s="23">
        <f t="shared" si="20"/>
        <v>154.9</v>
      </c>
      <c r="H54" s="23">
        <f t="shared" si="20"/>
        <v>154.9</v>
      </c>
    </row>
    <row r="55" spans="1:8" ht="36">
      <c r="A55" s="43" t="s">
        <v>109</v>
      </c>
      <c r="B55" s="44" t="s">
        <v>110</v>
      </c>
      <c r="C55" s="22">
        <v>151.1</v>
      </c>
      <c r="D55" s="23">
        <v>113.6</v>
      </c>
      <c r="E55" s="23">
        <v>151.1</v>
      </c>
      <c r="F55" s="23">
        <v>154.5</v>
      </c>
      <c r="G55" s="23">
        <v>154.9</v>
      </c>
      <c r="H55" s="23">
        <v>154.9</v>
      </c>
    </row>
    <row r="56" spans="1:8" ht="60" hidden="1">
      <c r="A56" s="46" t="s">
        <v>111</v>
      </c>
      <c r="B56" s="47" t="s">
        <v>112</v>
      </c>
      <c r="C56" s="18"/>
      <c r="D56" s="19"/>
      <c r="E56" s="19"/>
      <c r="F56" s="19"/>
      <c r="G56" s="19"/>
      <c r="H56" s="19"/>
    </row>
    <row r="57" spans="1:8" ht="36">
      <c r="A57" s="46" t="s">
        <v>113</v>
      </c>
      <c r="B57" s="47" t="s">
        <v>114</v>
      </c>
      <c r="C57" s="18">
        <v>19.3</v>
      </c>
      <c r="D57" s="19">
        <v>19.3</v>
      </c>
      <c r="E57" s="19">
        <v>19.3</v>
      </c>
      <c r="F57" s="19"/>
      <c r="G57" s="19"/>
      <c r="H57" s="19"/>
    </row>
    <row r="58" spans="1:8" ht="12.75">
      <c r="A58" s="46" t="s">
        <v>115</v>
      </c>
      <c r="B58" s="48" t="s">
        <v>116</v>
      </c>
      <c r="C58" s="14">
        <f aca="true" t="shared" si="21" ref="C58:H58">C59</f>
        <v>5721.9</v>
      </c>
      <c r="D58" s="15">
        <f t="shared" si="21"/>
        <v>3931</v>
      </c>
      <c r="E58" s="15">
        <f t="shared" si="21"/>
        <v>5721.9</v>
      </c>
      <c r="F58" s="15">
        <f t="shared" si="21"/>
        <v>153.4</v>
      </c>
      <c r="G58" s="15">
        <f t="shared" si="21"/>
        <v>153.4</v>
      </c>
      <c r="H58" s="15">
        <f t="shared" si="21"/>
        <v>153.4</v>
      </c>
    </row>
    <row r="59" spans="1:8" ht="24">
      <c r="A59" s="49" t="s">
        <v>117</v>
      </c>
      <c r="B59" s="50" t="s">
        <v>118</v>
      </c>
      <c r="C59" s="22">
        <f aca="true" t="shared" si="22" ref="C59:H59">SUM(C60:C76)</f>
        <v>5721.9</v>
      </c>
      <c r="D59" s="22">
        <f t="shared" si="22"/>
        <v>3931</v>
      </c>
      <c r="E59" s="22">
        <f t="shared" si="22"/>
        <v>5721.9</v>
      </c>
      <c r="F59" s="22">
        <f t="shared" si="22"/>
        <v>153.4</v>
      </c>
      <c r="G59" s="22">
        <f t="shared" si="22"/>
        <v>153.4</v>
      </c>
      <c r="H59" s="22">
        <f t="shared" si="22"/>
        <v>153.4</v>
      </c>
    </row>
    <row r="60" spans="1:8" ht="12.75">
      <c r="A60" s="49"/>
      <c r="B60" s="42" t="s">
        <v>119</v>
      </c>
      <c r="C60" s="22"/>
      <c r="D60" s="23"/>
      <c r="E60" s="23"/>
      <c r="F60" s="23"/>
      <c r="G60" s="23"/>
      <c r="H60" s="23"/>
    </row>
    <row r="61" spans="1:8" ht="12.75">
      <c r="A61" s="51"/>
      <c r="B61" s="52" t="s">
        <v>120</v>
      </c>
      <c r="C61" s="22">
        <v>14</v>
      </c>
      <c r="D61" s="23">
        <v>14</v>
      </c>
      <c r="E61" s="22">
        <v>14</v>
      </c>
      <c r="F61" s="23">
        <v>12.9</v>
      </c>
      <c r="G61" s="23">
        <v>12.9</v>
      </c>
      <c r="H61" s="23">
        <v>12.9</v>
      </c>
    </row>
    <row r="62" spans="1:8" ht="38.25">
      <c r="A62" s="51"/>
      <c r="B62" s="53" t="s">
        <v>121</v>
      </c>
      <c r="C62" s="22">
        <v>129.3</v>
      </c>
      <c r="D62" s="23">
        <v>38</v>
      </c>
      <c r="E62" s="22">
        <v>129.3</v>
      </c>
      <c r="F62" s="23">
        <v>0</v>
      </c>
      <c r="G62" s="23">
        <v>0</v>
      </c>
      <c r="H62" s="23">
        <v>0</v>
      </c>
    </row>
    <row r="63" spans="1:8" ht="36">
      <c r="A63" s="54"/>
      <c r="B63" s="42" t="s">
        <v>122</v>
      </c>
      <c r="C63" s="22">
        <v>37</v>
      </c>
      <c r="D63" s="23">
        <v>24.4</v>
      </c>
      <c r="E63" s="22">
        <v>37</v>
      </c>
      <c r="F63" s="23">
        <v>0</v>
      </c>
      <c r="G63" s="23">
        <v>0</v>
      </c>
      <c r="H63" s="23"/>
    </row>
    <row r="64" spans="1:8" ht="48">
      <c r="A64" s="23"/>
      <c r="B64" s="52" t="s">
        <v>123</v>
      </c>
      <c r="C64" s="22">
        <v>164.8</v>
      </c>
      <c r="D64" s="23">
        <v>133.6</v>
      </c>
      <c r="E64" s="22">
        <v>164.8</v>
      </c>
      <c r="F64" s="23">
        <v>140.5</v>
      </c>
      <c r="G64" s="23">
        <v>140.5</v>
      </c>
      <c r="H64" s="23">
        <v>140.5</v>
      </c>
    </row>
    <row r="65" spans="1:8" ht="0.75" customHeight="1" hidden="1">
      <c r="A65" s="23"/>
      <c r="B65" s="52" t="s">
        <v>124</v>
      </c>
      <c r="C65" s="22"/>
      <c r="D65" s="23"/>
      <c r="E65" s="23"/>
      <c r="F65" s="23"/>
      <c r="G65" s="23"/>
      <c r="H65" s="23"/>
    </row>
    <row r="66" spans="1:8" ht="12.75" hidden="1">
      <c r="A66" s="23"/>
      <c r="B66" s="52" t="s">
        <v>125</v>
      </c>
      <c r="C66" s="22"/>
      <c r="D66" s="23"/>
      <c r="E66" s="23"/>
      <c r="F66" s="23"/>
      <c r="G66" s="23"/>
      <c r="H66" s="23"/>
    </row>
    <row r="67" spans="1:8" ht="36" hidden="1">
      <c r="A67" s="23"/>
      <c r="B67" s="52" t="s">
        <v>126</v>
      </c>
      <c r="C67" s="22"/>
      <c r="D67" s="23"/>
      <c r="E67" s="23"/>
      <c r="F67" s="23"/>
      <c r="G67" s="23"/>
      <c r="H67" s="23"/>
    </row>
    <row r="68" spans="1:8" ht="24" hidden="1">
      <c r="A68" s="23"/>
      <c r="B68" s="52" t="s">
        <v>127</v>
      </c>
      <c r="C68" s="22"/>
      <c r="D68" s="23"/>
      <c r="E68" s="23"/>
      <c r="F68" s="23"/>
      <c r="G68" s="23"/>
      <c r="H68" s="23"/>
    </row>
    <row r="69" spans="1:8" ht="38.25" hidden="1">
      <c r="A69" s="23"/>
      <c r="B69" s="55" t="s">
        <v>128</v>
      </c>
      <c r="C69" s="22"/>
      <c r="D69" s="23"/>
      <c r="E69" s="23"/>
      <c r="F69" s="23"/>
      <c r="G69" s="23"/>
      <c r="H69" s="23"/>
    </row>
    <row r="70" spans="1:8" ht="12.75">
      <c r="A70" s="23"/>
      <c r="B70" s="52" t="s">
        <v>129</v>
      </c>
      <c r="C70" s="22">
        <v>3721</v>
      </c>
      <c r="D70" s="23">
        <v>3721</v>
      </c>
      <c r="E70" s="23">
        <v>3721</v>
      </c>
      <c r="F70" s="23">
        <v>0</v>
      </c>
      <c r="G70" s="23">
        <v>0</v>
      </c>
      <c r="H70" s="23">
        <v>0</v>
      </c>
    </row>
    <row r="71" spans="1:8" ht="24" hidden="1">
      <c r="A71" s="23"/>
      <c r="B71" s="52" t="s">
        <v>130</v>
      </c>
      <c r="C71" s="22"/>
      <c r="D71" s="23"/>
      <c r="E71" s="23"/>
      <c r="F71" s="23"/>
      <c r="G71" s="23"/>
      <c r="H71" s="23"/>
    </row>
    <row r="72" spans="1:8" ht="17.25" customHeight="1" hidden="1">
      <c r="A72" s="23"/>
      <c r="B72" s="52" t="s">
        <v>131</v>
      </c>
      <c r="C72" s="22"/>
      <c r="D72" s="23"/>
      <c r="E72" s="23"/>
      <c r="F72" s="23"/>
      <c r="G72" s="23"/>
      <c r="H72" s="23"/>
    </row>
    <row r="73" spans="1:8" ht="24.75" customHeight="1">
      <c r="A73" s="23"/>
      <c r="B73" s="53" t="s">
        <v>132</v>
      </c>
      <c r="C73" s="22">
        <v>1655.8</v>
      </c>
      <c r="D73" s="23">
        <v>0</v>
      </c>
      <c r="E73" s="23">
        <v>1655.8</v>
      </c>
      <c r="F73" s="23">
        <v>0</v>
      </c>
      <c r="G73" s="23">
        <v>0</v>
      </c>
      <c r="H73" s="23"/>
    </row>
    <row r="74" spans="1:8" ht="25.5" hidden="1">
      <c r="A74" s="23"/>
      <c r="B74" s="53" t="s">
        <v>133</v>
      </c>
      <c r="C74" s="22"/>
      <c r="D74" s="23"/>
      <c r="E74" s="23"/>
      <c r="F74" s="23"/>
      <c r="G74" s="23"/>
      <c r="H74" s="23"/>
    </row>
    <row r="75" spans="1:8" ht="12.75" hidden="1">
      <c r="A75" s="23"/>
      <c r="B75" s="53"/>
      <c r="C75" s="22"/>
      <c r="D75" s="23"/>
      <c r="E75" s="23"/>
      <c r="F75" s="23"/>
      <c r="G75" s="23"/>
      <c r="H75" s="23"/>
    </row>
    <row r="76" spans="1:8" ht="9.75" customHeight="1" hidden="1">
      <c r="A76" s="23"/>
      <c r="B76" s="53"/>
      <c r="C76" s="22"/>
      <c r="D76" s="23"/>
      <c r="E76" s="23"/>
      <c r="F76" s="23"/>
      <c r="G76" s="23"/>
      <c r="H76" s="23"/>
    </row>
    <row r="77" spans="1:8" ht="24.75" customHeight="1" hidden="1">
      <c r="A77" s="46" t="s">
        <v>134</v>
      </c>
      <c r="B77" s="47" t="s">
        <v>135</v>
      </c>
      <c r="C77" s="18"/>
      <c r="D77" s="19"/>
      <c r="E77" s="19"/>
      <c r="F77" s="19"/>
      <c r="G77" s="19"/>
      <c r="H77" s="19"/>
    </row>
    <row r="78" spans="1:8" ht="24" customHeight="1">
      <c r="A78" s="56" t="s">
        <v>136</v>
      </c>
      <c r="B78" s="47" t="s">
        <v>137</v>
      </c>
      <c r="C78" s="14">
        <f aca="true" t="shared" si="23" ref="C78:H78">C79+C80</f>
        <v>180</v>
      </c>
      <c r="D78" s="15">
        <f t="shared" si="23"/>
        <v>110</v>
      </c>
      <c r="E78" s="15">
        <f t="shared" si="23"/>
        <v>110</v>
      </c>
      <c r="F78" s="15">
        <f t="shared" si="23"/>
        <v>100</v>
      </c>
      <c r="G78" s="15">
        <f t="shared" si="23"/>
        <v>100</v>
      </c>
      <c r="H78" s="15">
        <f t="shared" si="23"/>
        <v>100</v>
      </c>
    </row>
    <row r="79" spans="1:8" ht="35.25" customHeight="1">
      <c r="A79" s="57" t="s">
        <v>138</v>
      </c>
      <c r="B79" s="21" t="s">
        <v>139</v>
      </c>
      <c r="C79" s="22">
        <v>180</v>
      </c>
      <c r="D79" s="23">
        <v>110</v>
      </c>
      <c r="E79" s="23">
        <v>110</v>
      </c>
      <c r="F79" s="23">
        <v>100</v>
      </c>
      <c r="G79" s="23">
        <v>100</v>
      </c>
      <c r="H79" s="23">
        <v>100</v>
      </c>
    </row>
    <row r="80" spans="1:8" ht="24" hidden="1">
      <c r="A80" s="57" t="s">
        <v>140</v>
      </c>
      <c r="B80" s="21" t="s">
        <v>141</v>
      </c>
      <c r="C80" s="22"/>
      <c r="D80" s="23"/>
      <c r="E80" s="23"/>
      <c r="F80" s="23"/>
      <c r="G80" s="23"/>
      <c r="H80" s="23"/>
    </row>
    <row r="81" spans="1:8" ht="12.75">
      <c r="A81" s="58"/>
      <c r="B81" s="59" t="s">
        <v>142</v>
      </c>
      <c r="C81" s="60">
        <f aca="true" t="shared" si="24" ref="C81:H81">C6+C47</f>
        <v>24959</v>
      </c>
      <c r="D81" s="61">
        <f t="shared" si="24"/>
        <v>18369.4</v>
      </c>
      <c r="E81" s="61">
        <f t="shared" si="24"/>
        <v>25361.2</v>
      </c>
      <c r="F81" s="61">
        <f t="shared" si="24"/>
        <v>20530.8</v>
      </c>
      <c r="G81" s="61">
        <f t="shared" si="24"/>
        <v>22076.4</v>
      </c>
      <c r="H81" s="61">
        <f t="shared" si="24"/>
        <v>23582.000000000004</v>
      </c>
    </row>
    <row r="82" spans="2:8" ht="12.75" hidden="1">
      <c r="B82" s="62" t="s">
        <v>143</v>
      </c>
      <c r="C82" s="22">
        <f aca="true" t="shared" si="25" ref="C82:H82">C47-C77-C78</f>
        <v>7965.7</v>
      </c>
      <c r="D82" s="23">
        <f t="shared" si="25"/>
        <v>5643.4</v>
      </c>
      <c r="E82" s="23">
        <f t="shared" si="25"/>
        <v>7965.7</v>
      </c>
      <c r="F82" s="23">
        <f t="shared" si="25"/>
        <v>2710.5</v>
      </c>
      <c r="G82" s="23">
        <f t="shared" si="25"/>
        <v>2801.1</v>
      </c>
      <c r="H82" s="23">
        <f t="shared" si="25"/>
        <v>2901.4</v>
      </c>
    </row>
    <row r="83" spans="2:8" ht="12.75" hidden="1">
      <c r="B83" s="63" t="s">
        <v>144</v>
      </c>
      <c r="C83" s="22">
        <f aca="true" t="shared" si="26" ref="C83:H83">C7+C13+C15+C23+C26</f>
        <v>13621.2</v>
      </c>
      <c r="D83" s="23">
        <f t="shared" si="26"/>
        <v>9880.400000000001</v>
      </c>
      <c r="E83" s="23">
        <f t="shared" si="26"/>
        <v>14058.1</v>
      </c>
      <c r="F83" s="23">
        <f t="shared" si="26"/>
        <v>16247.199999999999</v>
      </c>
      <c r="G83" s="23">
        <f t="shared" si="26"/>
        <v>17554.800000000003</v>
      </c>
      <c r="H83" s="23">
        <f t="shared" si="26"/>
        <v>18907.100000000002</v>
      </c>
    </row>
    <row r="84" spans="2:8" ht="12.75" hidden="1">
      <c r="B84" s="23" t="s">
        <v>145</v>
      </c>
      <c r="C84" s="22">
        <f aca="true" t="shared" si="27" ref="C84:H84">C30+C34+C37+C44</f>
        <v>3192.1000000000004</v>
      </c>
      <c r="D84" s="23">
        <f t="shared" si="27"/>
        <v>2735.6</v>
      </c>
      <c r="E84" s="23">
        <f t="shared" si="27"/>
        <v>3227.3999999999996</v>
      </c>
      <c r="F84" s="23">
        <f t="shared" si="27"/>
        <v>1473.1</v>
      </c>
      <c r="G84" s="23">
        <f t="shared" si="27"/>
        <v>1620.5</v>
      </c>
      <c r="H84" s="23">
        <f t="shared" si="27"/>
        <v>1673.5</v>
      </c>
    </row>
    <row r="85" ht="3.75" customHeight="1" hidden="1">
      <c r="C85" s="64"/>
    </row>
    <row r="86" ht="12.75" hidden="1">
      <c r="C86" s="64"/>
    </row>
    <row r="87" spans="2:8" ht="24" customHeight="1" hidden="1">
      <c r="B87" s="65" t="s">
        <v>146</v>
      </c>
      <c r="C87" s="22"/>
      <c r="D87" s="23"/>
      <c r="E87" s="23"/>
      <c r="F87" s="23">
        <f>F6-F37+F49</f>
        <v>20112.899999999998</v>
      </c>
      <c r="G87" s="23">
        <f>G6-G37+G49</f>
        <v>21658.100000000002</v>
      </c>
      <c r="H87" s="23">
        <f>H6-H37+H49</f>
        <v>23163.7</v>
      </c>
    </row>
  </sheetData>
  <sheetProtection/>
  <mergeCells count="2">
    <mergeCell ref="A2:E2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39.00390625" style="1" customWidth="1"/>
    <col min="2" max="2" width="12.421875" style="1" customWidth="1"/>
    <col min="3" max="4" width="18.140625" style="1" customWidth="1"/>
    <col min="5" max="8" width="7.8515625" style="1" customWidth="1"/>
    <col min="9" max="16384" width="9.140625" style="1" customWidth="1"/>
  </cols>
  <sheetData>
    <row r="1" spans="2:4" ht="19.5" customHeight="1">
      <c r="B1" s="66"/>
      <c r="C1" s="175" t="s">
        <v>164</v>
      </c>
      <c r="D1" s="175"/>
    </row>
    <row r="2" spans="2:4" ht="86.25" customHeight="1">
      <c r="B2" s="170" t="s">
        <v>207</v>
      </c>
      <c r="C2" s="170"/>
      <c r="D2" s="170"/>
    </row>
    <row r="3" spans="1:4" ht="37.5" customHeight="1">
      <c r="A3" s="176" t="s">
        <v>165</v>
      </c>
      <c r="B3" s="176"/>
      <c r="C3" s="176"/>
      <c r="D3" s="176"/>
    </row>
    <row r="4" spans="2:4" ht="13.5" customHeight="1">
      <c r="B4" s="67"/>
      <c r="C4" s="67"/>
      <c r="D4" s="69" t="s">
        <v>161</v>
      </c>
    </row>
    <row r="5" spans="1:4" s="8" customFormat="1" ht="15.75" customHeight="1">
      <c r="A5" s="171" t="s">
        <v>3</v>
      </c>
      <c r="B5" s="173" t="s">
        <v>166</v>
      </c>
      <c r="C5" s="174"/>
      <c r="D5" s="177" t="s">
        <v>163</v>
      </c>
    </row>
    <row r="6" spans="1:4" s="8" customFormat="1" ht="26.25" customHeight="1">
      <c r="A6" s="172"/>
      <c r="B6" s="86" t="s">
        <v>167</v>
      </c>
      <c r="C6" s="86" t="s">
        <v>168</v>
      </c>
      <c r="D6" s="178"/>
    </row>
    <row r="7" spans="1:4" s="8" customFormat="1" ht="26.25" customHeight="1">
      <c r="A7" s="87" t="s">
        <v>169</v>
      </c>
      <c r="B7" s="86"/>
      <c r="C7" s="86"/>
      <c r="D7" s="85"/>
    </row>
    <row r="8" spans="1:4" ht="18" customHeight="1">
      <c r="A8" s="72" t="s">
        <v>170</v>
      </c>
      <c r="B8" s="72">
        <v>182</v>
      </c>
      <c r="C8" s="72"/>
      <c r="D8" s="79">
        <f>D10+D11+D12+D17+D19+D20</f>
        <v>26733.9</v>
      </c>
    </row>
    <row r="9" spans="1:4" ht="0.75" customHeight="1" hidden="1">
      <c r="A9" s="17" t="s">
        <v>15</v>
      </c>
      <c r="B9" s="12">
        <v>182</v>
      </c>
      <c r="C9" s="12" t="s">
        <v>171</v>
      </c>
      <c r="D9" s="80">
        <f>D10+D11+D12+D13</f>
        <v>7380.099999999999</v>
      </c>
    </row>
    <row r="10" spans="1:4" ht="73.5">
      <c r="A10" s="88" t="s">
        <v>202</v>
      </c>
      <c r="B10" s="89">
        <v>182</v>
      </c>
      <c r="C10" s="89" t="s">
        <v>172</v>
      </c>
      <c r="D10" s="119">
        <v>7291.7</v>
      </c>
    </row>
    <row r="11" spans="1:4" ht="108">
      <c r="A11" s="88" t="s">
        <v>19</v>
      </c>
      <c r="B11" s="89">
        <v>182</v>
      </c>
      <c r="C11" s="89" t="s">
        <v>173</v>
      </c>
      <c r="D11" s="119">
        <v>71</v>
      </c>
    </row>
    <row r="12" spans="1:4" ht="46.5" customHeight="1">
      <c r="A12" s="88" t="s">
        <v>21</v>
      </c>
      <c r="B12" s="89">
        <v>182</v>
      </c>
      <c r="C12" s="89" t="s">
        <v>174</v>
      </c>
      <c r="D12" s="119">
        <v>17.4</v>
      </c>
    </row>
    <row r="13" spans="1:4" ht="0.75" customHeight="1" hidden="1">
      <c r="A13" s="88" t="s">
        <v>23</v>
      </c>
      <c r="B13" s="89" t="s">
        <v>22</v>
      </c>
      <c r="C13" s="88" t="s">
        <v>23</v>
      </c>
      <c r="D13" s="119"/>
    </row>
    <row r="14" spans="1:4" ht="36" hidden="1">
      <c r="A14" s="90" t="s">
        <v>25</v>
      </c>
      <c r="B14" s="91" t="s">
        <v>24</v>
      </c>
      <c r="C14" s="90" t="s">
        <v>25</v>
      </c>
      <c r="D14" s="120">
        <f>D15</f>
        <v>0</v>
      </c>
    </row>
    <row r="15" spans="1:4" ht="36" hidden="1">
      <c r="A15" s="88" t="s">
        <v>27</v>
      </c>
      <c r="B15" s="89" t="s">
        <v>26</v>
      </c>
      <c r="C15" s="88" t="s">
        <v>27</v>
      </c>
      <c r="D15" s="119"/>
    </row>
    <row r="16" spans="1:4" ht="21.75" hidden="1">
      <c r="A16" s="92" t="s">
        <v>31</v>
      </c>
      <c r="B16" s="93">
        <v>182</v>
      </c>
      <c r="C16" s="93" t="s">
        <v>175</v>
      </c>
      <c r="D16" s="120">
        <f>D17</f>
        <v>65.4</v>
      </c>
    </row>
    <row r="17" spans="1:4" ht="39.75" customHeight="1">
      <c r="A17" s="88" t="s">
        <v>33</v>
      </c>
      <c r="B17" s="89">
        <v>182</v>
      </c>
      <c r="C17" s="89" t="s">
        <v>176</v>
      </c>
      <c r="D17" s="119">
        <v>65.4</v>
      </c>
    </row>
    <row r="18" spans="1:4" s="29" customFormat="1" ht="19.5" customHeight="1" hidden="1">
      <c r="A18" s="92" t="s">
        <v>35</v>
      </c>
      <c r="B18" s="93">
        <v>182</v>
      </c>
      <c r="C18" s="93" t="s">
        <v>177</v>
      </c>
      <c r="D18" s="120">
        <f>D19+D20</f>
        <v>19288.4</v>
      </c>
    </row>
    <row r="19" spans="1:4" ht="60">
      <c r="A19" s="94" t="s">
        <v>39</v>
      </c>
      <c r="B19" s="95">
        <v>182</v>
      </c>
      <c r="C19" s="95" t="s">
        <v>178</v>
      </c>
      <c r="D19" s="119">
        <v>161</v>
      </c>
    </row>
    <row r="20" spans="1:4" ht="60">
      <c r="A20" s="94" t="s">
        <v>43</v>
      </c>
      <c r="B20" s="95">
        <v>182</v>
      </c>
      <c r="C20" s="95" t="s">
        <v>179</v>
      </c>
      <c r="D20" s="119">
        <v>19127.4</v>
      </c>
    </row>
    <row r="21" spans="1:4" ht="47.25" customHeight="1">
      <c r="A21" s="73" t="s">
        <v>180</v>
      </c>
      <c r="B21" s="70">
        <v>850</v>
      </c>
      <c r="C21" s="71"/>
      <c r="D21" s="82">
        <f>D23+D24</f>
        <v>2402.6</v>
      </c>
    </row>
    <row r="22" spans="1:4" ht="31.5" customHeight="1" hidden="1">
      <c r="A22" s="40" t="s">
        <v>98</v>
      </c>
      <c r="B22" s="77">
        <v>850</v>
      </c>
      <c r="C22" s="78" t="s">
        <v>189</v>
      </c>
      <c r="D22" s="83">
        <f>D23+D24</f>
        <v>2402.6</v>
      </c>
    </row>
    <row r="23" spans="1:4" ht="26.25" customHeight="1">
      <c r="A23" s="96" t="s">
        <v>102</v>
      </c>
      <c r="B23" s="97">
        <v>850</v>
      </c>
      <c r="C23" s="98" t="s">
        <v>181</v>
      </c>
      <c r="D23" s="121">
        <f>1245.3+834.4</f>
        <v>2079.7</v>
      </c>
    </row>
    <row r="24" spans="1:4" ht="27.75" customHeight="1">
      <c r="A24" s="96" t="s">
        <v>104</v>
      </c>
      <c r="B24" s="99">
        <v>850</v>
      </c>
      <c r="C24" s="98" t="s">
        <v>182</v>
      </c>
      <c r="D24" s="121">
        <v>322.9</v>
      </c>
    </row>
    <row r="25" spans="1:4" ht="31.5">
      <c r="A25" s="76" t="s">
        <v>183</v>
      </c>
      <c r="B25" s="74">
        <v>851</v>
      </c>
      <c r="C25" s="75"/>
      <c r="D25" s="84">
        <f>D26+D27</f>
        <v>462.70000000000005</v>
      </c>
    </row>
    <row r="26" spans="1:4" ht="74.25" customHeight="1">
      <c r="A26" s="100" t="s">
        <v>155</v>
      </c>
      <c r="B26" s="89">
        <v>851</v>
      </c>
      <c r="C26" s="89" t="s">
        <v>184</v>
      </c>
      <c r="D26" s="121">
        <v>312.1</v>
      </c>
    </row>
    <row r="27" spans="1:4" ht="49.5" customHeight="1">
      <c r="A27" s="88" t="s">
        <v>82</v>
      </c>
      <c r="B27" s="89">
        <v>851</v>
      </c>
      <c r="C27" s="89" t="s">
        <v>185</v>
      </c>
      <c r="D27" s="121">
        <v>150.6</v>
      </c>
    </row>
    <row r="28" spans="1:4" ht="44.25" customHeight="1">
      <c r="A28" s="76" t="s">
        <v>186</v>
      </c>
      <c r="B28" s="74">
        <v>871</v>
      </c>
      <c r="C28" s="75"/>
      <c r="D28" s="84">
        <f>D30+D36+D37+D39+D40+D42+D43+D45+D46+D48+D50+D57+D60</f>
        <v>15147.7</v>
      </c>
    </row>
    <row r="29" spans="1:4" ht="16.5" customHeight="1" hidden="1">
      <c r="A29" s="24" t="s">
        <v>46</v>
      </c>
      <c r="B29" s="12">
        <v>871</v>
      </c>
      <c r="C29" s="12" t="s">
        <v>187</v>
      </c>
      <c r="D29" s="81">
        <f>D30</f>
        <v>56.3</v>
      </c>
    </row>
    <row r="30" spans="1:4" ht="72">
      <c r="A30" s="100" t="s">
        <v>50</v>
      </c>
      <c r="B30" s="89">
        <v>871</v>
      </c>
      <c r="C30" s="89" t="s">
        <v>188</v>
      </c>
      <c r="D30" s="119">
        <v>56.3</v>
      </c>
    </row>
    <row r="31" spans="1:4" ht="72" hidden="1">
      <c r="A31" s="90" t="s">
        <v>52</v>
      </c>
      <c r="B31" s="91" t="s">
        <v>51</v>
      </c>
      <c r="C31" s="90" t="s">
        <v>52</v>
      </c>
      <c r="D31" s="120">
        <f>D32</f>
        <v>0</v>
      </c>
    </row>
    <row r="32" spans="1:4" ht="22.5" hidden="1">
      <c r="A32" s="88" t="s">
        <v>54</v>
      </c>
      <c r="B32" s="89" t="s">
        <v>53</v>
      </c>
      <c r="C32" s="88" t="s">
        <v>54</v>
      </c>
      <c r="D32" s="119">
        <f>D33</f>
        <v>0</v>
      </c>
    </row>
    <row r="33" spans="1:4" ht="48" hidden="1">
      <c r="A33" s="88" t="s">
        <v>56</v>
      </c>
      <c r="B33" s="89" t="s">
        <v>55</v>
      </c>
      <c r="C33" s="88" t="s">
        <v>56</v>
      </c>
      <c r="D33" s="119">
        <f>D34</f>
        <v>0</v>
      </c>
    </row>
    <row r="34" spans="1:4" ht="84" hidden="1">
      <c r="A34" s="100" t="s">
        <v>58</v>
      </c>
      <c r="B34" s="89" t="s">
        <v>57</v>
      </c>
      <c r="C34" s="100" t="s">
        <v>58</v>
      </c>
      <c r="D34" s="119"/>
    </row>
    <row r="35" spans="1:4" ht="48" hidden="1">
      <c r="A35" s="90" t="s">
        <v>60</v>
      </c>
      <c r="B35" s="91">
        <v>871</v>
      </c>
      <c r="C35" s="91" t="s">
        <v>190</v>
      </c>
      <c r="D35" s="122">
        <f>D36+D37</f>
        <v>491.9</v>
      </c>
    </row>
    <row r="36" spans="1:4" ht="63.75" customHeight="1">
      <c r="A36" s="100" t="s">
        <v>64</v>
      </c>
      <c r="B36" s="89">
        <v>871</v>
      </c>
      <c r="C36" s="89" t="s">
        <v>191</v>
      </c>
      <c r="D36" s="121">
        <v>340.2</v>
      </c>
    </row>
    <row r="37" spans="1:4" ht="71.25" customHeight="1">
      <c r="A37" s="88" t="s">
        <v>66</v>
      </c>
      <c r="B37" s="89">
        <v>871</v>
      </c>
      <c r="C37" s="89" t="s">
        <v>192</v>
      </c>
      <c r="D37" s="121">
        <v>151.7</v>
      </c>
    </row>
    <row r="38" spans="1:4" ht="0.75" customHeight="1" hidden="1">
      <c r="A38" s="90" t="s">
        <v>68</v>
      </c>
      <c r="B38" s="91" t="s">
        <v>67</v>
      </c>
      <c r="C38" s="90" t="s">
        <v>68</v>
      </c>
      <c r="D38" s="122">
        <f>D39+D40</f>
        <v>354.4</v>
      </c>
    </row>
    <row r="39" spans="1:4" ht="24">
      <c r="A39" s="165" t="s">
        <v>70</v>
      </c>
      <c r="B39" s="166">
        <v>871</v>
      </c>
      <c r="C39" s="165" t="s">
        <v>193</v>
      </c>
      <c r="D39" s="121">
        <v>193.4</v>
      </c>
    </row>
    <row r="40" spans="1:4" ht="24.75" customHeight="1">
      <c r="A40" s="165" t="s">
        <v>72</v>
      </c>
      <c r="B40" s="166">
        <v>871</v>
      </c>
      <c r="C40" s="165" t="s">
        <v>194</v>
      </c>
      <c r="D40" s="121">
        <v>161</v>
      </c>
    </row>
    <row r="41" spans="1:4" ht="24" hidden="1">
      <c r="A41" s="90" t="s">
        <v>74</v>
      </c>
      <c r="B41" s="91">
        <v>871</v>
      </c>
      <c r="C41" s="90"/>
      <c r="D41" s="122">
        <f>D42+D43</f>
        <v>9553.9</v>
      </c>
    </row>
    <row r="42" spans="1:4" ht="96">
      <c r="A42" s="88" t="s">
        <v>76</v>
      </c>
      <c r="B42" s="89">
        <v>871</v>
      </c>
      <c r="C42" s="89" t="s">
        <v>204</v>
      </c>
      <c r="D42" s="121">
        <v>5211.9</v>
      </c>
    </row>
    <row r="43" spans="1:4" ht="60.75" customHeight="1">
      <c r="A43" s="88" t="s">
        <v>84</v>
      </c>
      <c r="B43" s="89">
        <v>871</v>
      </c>
      <c r="C43" s="89" t="s">
        <v>195</v>
      </c>
      <c r="D43" s="121">
        <v>4342</v>
      </c>
    </row>
    <row r="44" spans="1:4" ht="0.75" customHeight="1" hidden="1">
      <c r="A44" s="90" t="s">
        <v>88</v>
      </c>
      <c r="B44" s="91">
        <v>871</v>
      </c>
      <c r="C44" s="90" t="s">
        <v>88</v>
      </c>
      <c r="D44" s="122">
        <f>D45+D46</f>
        <v>36.5</v>
      </c>
    </row>
    <row r="45" spans="1:4" ht="15.75" customHeight="1">
      <c r="A45" s="88" t="s">
        <v>90</v>
      </c>
      <c r="B45" s="89">
        <v>871</v>
      </c>
      <c r="C45" s="89" t="s">
        <v>196</v>
      </c>
      <c r="D45" s="121">
        <v>34.9</v>
      </c>
    </row>
    <row r="46" spans="1:4" ht="27" customHeight="1">
      <c r="A46" s="88" t="s">
        <v>92</v>
      </c>
      <c r="B46" s="89">
        <v>871</v>
      </c>
      <c r="C46" s="89" t="s">
        <v>197</v>
      </c>
      <c r="D46" s="121">
        <v>1.6</v>
      </c>
    </row>
    <row r="47" spans="1:4" ht="30.75" customHeight="1" hidden="1">
      <c r="A47" s="102" t="s">
        <v>106</v>
      </c>
      <c r="B47" s="103">
        <v>871</v>
      </c>
      <c r="C47" s="102"/>
      <c r="D47" s="122">
        <f>D48</f>
        <v>339.1</v>
      </c>
    </row>
    <row r="48" spans="1:4" ht="39" customHeight="1">
      <c r="A48" s="96" t="s">
        <v>110</v>
      </c>
      <c r="B48" s="97">
        <v>871</v>
      </c>
      <c r="C48" s="98" t="s">
        <v>198</v>
      </c>
      <c r="D48" s="121">
        <v>339.1</v>
      </c>
    </row>
    <row r="49" spans="1:4" ht="168" hidden="1">
      <c r="A49" s="104" t="s">
        <v>112</v>
      </c>
      <c r="B49" s="105" t="s">
        <v>111</v>
      </c>
      <c r="C49" s="104" t="s">
        <v>112</v>
      </c>
      <c r="D49" s="121"/>
    </row>
    <row r="50" spans="1:4" ht="26.25" customHeight="1">
      <c r="A50" s="96" t="s">
        <v>118</v>
      </c>
      <c r="B50" s="97">
        <v>871</v>
      </c>
      <c r="C50" s="98" t="s">
        <v>199</v>
      </c>
      <c r="D50" s="121">
        <v>2699.6</v>
      </c>
    </row>
    <row r="51" spans="1:4" ht="0.75" customHeight="1" hidden="1">
      <c r="A51" s="96" t="s">
        <v>119</v>
      </c>
      <c r="B51" s="106"/>
      <c r="C51" s="96" t="s">
        <v>119</v>
      </c>
      <c r="D51" s="121"/>
    </row>
    <row r="52" spans="1:4" ht="51" hidden="1">
      <c r="A52" s="107" t="s">
        <v>133</v>
      </c>
      <c r="B52" s="108"/>
      <c r="C52" s="107" t="s">
        <v>133</v>
      </c>
      <c r="D52" s="121"/>
    </row>
    <row r="53" spans="1:4" ht="12.75" hidden="1">
      <c r="A53" s="107"/>
      <c r="B53" s="108"/>
      <c r="C53" s="107"/>
      <c r="D53" s="121"/>
    </row>
    <row r="54" spans="1:4" ht="9.75" customHeight="1" hidden="1">
      <c r="A54" s="107"/>
      <c r="B54" s="108"/>
      <c r="C54" s="107"/>
      <c r="D54" s="121"/>
    </row>
    <row r="55" spans="1:4" ht="24.75" customHeight="1" hidden="1">
      <c r="A55" s="104" t="s">
        <v>135</v>
      </c>
      <c r="B55" s="105" t="s">
        <v>134</v>
      </c>
      <c r="C55" s="104" t="s">
        <v>135</v>
      </c>
      <c r="D55" s="121"/>
    </row>
    <row r="56" spans="1:4" ht="24" customHeight="1" hidden="1">
      <c r="A56" s="104" t="s">
        <v>137</v>
      </c>
      <c r="B56" s="109">
        <v>871</v>
      </c>
      <c r="C56" s="104" t="s">
        <v>137</v>
      </c>
      <c r="D56" s="122">
        <f>D57+D58</f>
        <v>914.2</v>
      </c>
    </row>
    <row r="57" spans="1:4" ht="34.5" customHeight="1">
      <c r="A57" s="88" t="s">
        <v>139</v>
      </c>
      <c r="B57" s="110">
        <v>871</v>
      </c>
      <c r="C57" s="111" t="s">
        <v>200</v>
      </c>
      <c r="D57" s="121">
        <v>914.2</v>
      </c>
    </row>
    <row r="58" spans="1:4" ht="60" hidden="1">
      <c r="A58" s="88" t="s">
        <v>141</v>
      </c>
      <c r="B58" s="112" t="s">
        <v>140</v>
      </c>
      <c r="C58" s="88" t="s">
        <v>141</v>
      </c>
      <c r="D58" s="121"/>
    </row>
    <row r="59" spans="1:4" ht="12.75" hidden="1">
      <c r="A59" s="113" t="s">
        <v>151</v>
      </c>
      <c r="B59" s="114">
        <v>871</v>
      </c>
      <c r="C59" s="115" t="s">
        <v>150</v>
      </c>
      <c r="D59" s="122">
        <f>D60</f>
        <v>701.8</v>
      </c>
    </row>
    <row r="60" spans="1:4" ht="38.25" customHeight="1">
      <c r="A60" s="88" t="s">
        <v>149</v>
      </c>
      <c r="B60" s="110">
        <v>871</v>
      </c>
      <c r="C60" s="111" t="s">
        <v>201</v>
      </c>
      <c r="D60" s="121">
        <v>701.8</v>
      </c>
    </row>
    <row r="61" spans="1:4" ht="12.75">
      <c r="A61" s="116" t="s">
        <v>142</v>
      </c>
      <c r="B61" s="117"/>
      <c r="C61" s="116" t="s">
        <v>142</v>
      </c>
      <c r="D61" s="118">
        <f>D8+D21+D25+D28</f>
        <v>44746.9</v>
      </c>
    </row>
    <row r="62" spans="3:4" ht="12.75" hidden="1">
      <c r="C62" s="62" t="s">
        <v>143</v>
      </c>
      <c r="D62" s="22" t="e">
        <f>#REF!-D55-D56</f>
        <v>#REF!</v>
      </c>
    </row>
    <row r="63" spans="3:4" ht="12.75" hidden="1">
      <c r="C63" s="63" t="s">
        <v>144</v>
      </c>
      <c r="D63" s="22" t="e">
        <f>#REF!+D14+#REF!+D29+D31</f>
        <v>#REF!</v>
      </c>
    </row>
    <row r="64" spans="3:4" ht="12.75" hidden="1">
      <c r="C64" s="23" t="s">
        <v>145</v>
      </c>
      <c r="D64" s="22">
        <f>D35+D38+D41+D44</f>
        <v>10436.699999999999</v>
      </c>
    </row>
    <row r="65" ht="3.75" customHeight="1" hidden="1">
      <c r="D65" s="64"/>
    </row>
    <row r="66" ht="12.75" hidden="1">
      <c r="D66" s="64"/>
    </row>
    <row r="67" spans="3:4" ht="24" customHeight="1" hidden="1">
      <c r="C67" s="65" t="s">
        <v>146</v>
      </c>
      <c r="D67" s="22"/>
    </row>
    <row r="70" spans="1:4" ht="12.75">
      <c r="A70" s="169" t="s">
        <v>203</v>
      </c>
      <c r="B70" s="169"/>
      <c r="C70" s="169"/>
      <c r="D70" s="169"/>
    </row>
  </sheetData>
  <sheetProtection/>
  <mergeCells count="7">
    <mergeCell ref="A70:D70"/>
    <mergeCell ref="B2:D2"/>
    <mergeCell ref="A5:A6"/>
    <mergeCell ref="B5:C5"/>
    <mergeCell ref="C1:D1"/>
    <mergeCell ref="A3:D3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0.8515625" style="1" customWidth="1"/>
    <col min="2" max="2" width="44.421875" style="1" customWidth="1"/>
    <col min="3" max="3" width="9.7109375" style="1" customWidth="1"/>
    <col min="4" max="4" width="11.57421875" style="1" customWidth="1"/>
    <col min="5" max="8" width="7.8515625" style="1" customWidth="1"/>
    <col min="9" max="16384" width="9.140625" style="1" customWidth="1"/>
  </cols>
  <sheetData>
    <row r="1" spans="1:4" ht="19.5" customHeight="1">
      <c r="A1" s="66"/>
      <c r="B1" s="175" t="s">
        <v>159</v>
      </c>
      <c r="C1" s="175"/>
      <c r="D1" s="175"/>
    </row>
    <row r="2" spans="1:4" ht="66" customHeight="1">
      <c r="A2" s="66"/>
      <c r="B2" s="179" t="s">
        <v>206</v>
      </c>
      <c r="C2" s="179"/>
      <c r="D2" s="179"/>
    </row>
    <row r="3" spans="1:4" ht="69.75" customHeight="1">
      <c r="A3" s="176" t="s">
        <v>160</v>
      </c>
      <c r="B3" s="176"/>
      <c r="C3" s="176"/>
      <c r="D3" s="176"/>
    </row>
    <row r="4" spans="1:4" ht="15" customHeight="1">
      <c r="A4" s="67"/>
      <c r="B4" s="67"/>
      <c r="C4" s="67"/>
      <c r="D4" s="68" t="s">
        <v>161</v>
      </c>
    </row>
    <row r="5" spans="1:4" s="8" customFormat="1" ht="39" customHeight="1">
      <c r="A5" s="86" t="s">
        <v>2</v>
      </c>
      <c r="B5" s="86" t="s">
        <v>3</v>
      </c>
      <c r="C5" s="85" t="s">
        <v>162</v>
      </c>
      <c r="D5" s="85" t="s">
        <v>163</v>
      </c>
    </row>
    <row r="6" spans="1:4" ht="16.5" customHeight="1">
      <c r="A6" s="123" t="s">
        <v>10</v>
      </c>
      <c r="B6" s="124" t="s">
        <v>11</v>
      </c>
      <c r="C6" s="125">
        <f>C7+C13+C15+C23+C26+C30+C34+C37+C44+C43</f>
        <v>37730.200000000004</v>
      </c>
      <c r="D6" s="125">
        <f>D7+D13+D15+D23+D26+D30+D34+D37+D44+D43</f>
        <v>37689.600000000006</v>
      </c>
    </row>
    <row r="7" spans="1:4" ht="21.75">
      <c r="A7" s="91" t="s">
        <v>12</v>
      </c>
      <c r="B7" s="126" t="s">
        <v>13</v>
      </c>
      <c r="C7" s="127">
        <f>C8</f>
        <v>7415.1</v>
      </c>
      <c r="D7" s="127">
        <f>D8</f>
        <v>7380.099999999999</v>
      </c>
    </row>
    <row r="8" spans="1:4" ht="13.5" customHeight="1">
      <c r="A8" s="128" t="s">
        <v>14</v>
      </c>
      <c r="B8" s="129" t="s">
        <v>15</v>
      </c>
      <c r="C8" s="130">
        <f>C9+C10+C11+C12</f>
        <v>7415.1</v>
      </c>
      <c r="D8" s="130">
        <f>D9+D10+D11+D12</f>
        <v>7380.099999999999</v>
      </c>
    </row>
    <row r="9" spans="1:4" ht="61.5">
      <c r="A9" s="89" t="s">
        <v>16</v>
      </c>
      <c r="B9" s="88" t="s">
        <v>202</v>
      </c>
      <c r="C9" s="108">
        <v>7326.6</v>
      </c>
      <c r="D9" s="108">
        <v>7291.7</v>
      </c>
    </row>
    <row r="10" spans="1:4" ht="96">
      <c r="A10" s="89" t="s">
        <v>18</v>
      </c>
      <c r="B10" s="88" t="s">
        <v>19</v>
      </c>
      <c r="C10" s="108">
        <v>71</v>
      </c>
      <c r="D10" s="108">
        <v>71</v>
      </c>
    </row>
    <row r="11" spans="1:4" ht="36">
      <c r="A11" s="89" t="s">
        <v>20</v>
      </c>
      <c r="B11" s="88" t="s">
        <v>21</v>
      </c>
      <c r="C11" s="108">
        <v>17.5</v>
      </c>
      <c r="D11" s="108">
        <v>17.4</v>
      </c>
    </row>
    <row r="12" spans="1:4" ht="0.75" customHeight="1" hidden="1">
      <c r="A12" s="89" t="s">
        <v>22</v>
      </c>
      <c r="B12" s="88" t="s">
        <v>23</v>
      </c>
      <c r="C12" s="108"/>
      <c r="D12" s="108"/>
    </row>
    <row r="13" spans="1:4" ht="21.75" hidden="1">
      <c r="A13" s="91" t="s">
        <v>24</v>
      </c>
      <c r="B13" s="90" t="s">
        <v>25</v>
      </c>
      <c r="C13" s="127">
        <f>C14</f>
        <v>0</v>
      </c>
      <c r="D13" s="127">
        <f>D14</f>
        <v>0</v>
      </c>
    </row>
    <row r="14" spans="1:4" ht="22.5" hidden="1">
      <c r="A14" s="89" t="s">
        <v>26</v>
      </c>
      <c r="B14" s="88" t="s">
        <v>27</v>
      </c>
      <c r="C14" s="108"/>
      <c r="D14" s="108"/>
    </row>
    <row r="15" spans="1:4" ht="21.75">
      <c r="A15" s="91" t="s">
        <v>28</v>
      </c>
      <c r="B15" s="90" t="s">
        <v>29</v>
      </c>
      <c r="C15" s="127">
        <f>C16+C18</f>
        <v>19355.9</v>
      </c>
      <c r="D15" s="127">
        <f>D16+D18</f>
        <v>19353.800000000003</v>
      </c>
    </row>
    <row r="16" spans="1:4" ht="21.75">
      <c r="A16" s="131" t="s">
        <v>30</v>
      </c>
      <c r="B16" s="132" t="s">
        <v>31</v>
      </c>
      <c r="C16" s="108">
        <f>C17</f>
        <v>66.5</v>
      </c>
      <c r="D16" s="108">
        <f>D17</f>
        <v>65.4</v>
      </c>
    </row>
    <row r="17" spans="1:4" ht="36">
      <c r="A17" s="89" t="s">
        <v>32</v>
      </c>
      <c r="B17" s="88" t="s">
        <v>205</v>
      </c>
      <c r="C17" s="108">
        <v>66.5</v>
      </c>
      <c r="D17" s="108">
        <v>65.4</v>
      </c>
    </row>
    <row r="18" spans="1:4" s="29" customFormat="1" ht="21.75">
      <c r="A18" s="131" t="s">
        <v>34</v>
      </c>
      <c r="B18" s="132" t="s">
        <v>35</v>
      </c>
      <c r="C18" s="133">
        <f>C19+C21</f>
        <v>19289.4</v>
      </c>
      <c r="D18" s="133">
        <f>D19+D21</f>
        <v>19288.4</v>
      </c>
    </row>
    <row r="19" spans="1:4" ht="36">
      <c r="A19" s="89" t="s">
        <v>36</v>
      </c>
      <c r="B19" s="100" t="s">
        <v>153</v>
      </c>
      <c r="C19" s="108">
        <f>C20</f>
        <v>162</v>
      </c>
      <c r="D19" s="108">
        <f>D20</f>
        <v>161</v>
      </c>
    </row>
    <row r="20" spans="1:4" ht="48">
      <c r="A20" s="128" t="s">
        <v>38</v>
      </c>
      <c r="B20" s="134" t="s">
        <v>39</v>
      </c>
      <c r="C20" s="130">
        <v>162</v>
      </c>
      <c r="D20" s="130">
        <v>161</v>
      </c>
    </row>
    <row r="21" spans="1:4" ht="36">
      <c r="A21" s="89" t="s">
        <v>40</v>
      </c>
      <c r="B21" s="100" t="s">
        <v>154</v>
      </c>
      <c r="C21" s="108">
        <f>C22</f>
        <v>19127.4</v>
      </c>
      <c r="D21" s="108">
        <f>D22</f>
        <v>19127.4</v>
      </c>
    </row>
    <row r="22" spans="1:4" ht="48">
      <c r="A22" s="128" t="s">
        <v>42</v>
      </c>
      <c r="B22" s="134" t="s">
        <v>43</v>
      </c>
      <c r="C22" s="130">
        <v>19127.4</v>
      </c>
      <c r="D22" s="130">
        <v>19127.4</v>
      </c>
    </row>
    <row r="23" spans="1:4" ht="21.75">
      <c r="A23" s="91" t="s">
        <v>45</v>
      </c>
      <c r="B23" s="90" t="s">
        <v>46</v>
      </c>
      <c r="C23" s="127">
        <f>C24</f>
        <v>57.4</v>
      </c>
      <c r="D23" s="127">
        <f>D24</f>
        <v>56.3</v>
      </c>
    </row>
    <row r="24" spans="1:4" ht="36">
      <c r="A24" s="89" t="s">
        <v>47</v>
      </c>
      <c r="B24" s="88" t="s">
        <v>48</v>
      </c>
      <c r="C24" s="108">
        <f>C25</f>
        <v>57.4</v>
      </c>
      <c r="D24" s="108">
        <f>D25</f>
        <v>56.3</v>
      </c>
    </row>
    <row r="25" spans="1:4" ht="60">
      <c r="A25" s="89" t="s">
        <v>49</v>
      </c>
      <c r="B25" s="100" t="s">
        <v>50</v>
      </c>
      <c r="C25" s="108">
        <v>57.4</v>
      </c>
      <c r="D25" s="108">
        <v>56.3</v>
      </c>
    </row>
    <row r="26" spans="1:4" ht="24" hidden="1">
      <c r="A26" s="91" t="s">
        <v>51</v>
      </c>
      <c r="B26" s="90" t="s">
        <v>52</v>
      </c>
      <c r="C26" s="127">
        <f aca="true" t="shared" si="0" ref="C26:D28">C27</f>
        <v>0</v>
      </c>
      <c r="D26" s="127">
        <f t="shared" si="0"/>
        <v>0</v>
      </c>
    </row>
    <row r="27" spans="1:4" ht="22.5" hidden="1">
      <c r="A27" s="89" t="s">
        <v>53</v>
      </c>
      <c r="B27" s="88" t="s">
        <v>54</v>
      </c>
      <c r="C27" s="108">
        <f t="shared" si="0"/>
        <v>0</v>
      </c>
      <c r="D27" s="108">
        <f t="shared" si="0"/>
        <v>0</v>
      </c>
    </row>
    <row r="28" spans="1:4" ht="24" hidden="1">
      <c r="A28" s="89" t="s">
        <v>55</v>
      </c>
      <c r="B28" s="88" t="s">
        <v>56</v>
      </c>
      <c r="C28" s="108">
        <f t="shared" si="0"/>
        <v>0</v>
      </c>
      <c r="D28" s="108">
        <f t="shared" si="0"/>
        <v>0</v>
      </c>
    </row>
    <row r="29" spans="1:4" ht="36" hidden="1">
      <c r="A29" s="89" t="s">
        <v>57</v>
      </c>
      <c r="B29" s="100" t="s">
        <v>58</v>
      </c>
      <c r="C29" s="108"/>
      <c r="D29" s="108"/>
    </row>
    <row r="30" spans="1:4" ht="36">
      <c r="A30" s="91" t="s">
        <v>59</v>
      </c>
      <c r="B30" s="90" t="s">
        <v>60</v>
      </c>
      <c r="C30" s="135">
        <f>SUM(C31:C33)</f>
        <v>806.7</v>
      </c>
      <c r="D30" s="135">
        <f>SUM(D31:D33)</f>
        <v>804</v>
      </c>
    </row>
    <row r="31" spans="1:4" ht="72">
      <c r="A31" s="89" t="s">
        <v>61</v>
      </c>
      <c r="B31" s="100" t="s">
        <v>155</v>
      </c>
      <c r="C31" s="136">
        <v>314.8</v>
      </c>
      <c r="D31" s="136">
        <v>312.1</v>
      </c>
    </row>
    <row r="32" spans="1:4" ht="48">
      <c r="A32" s="89" t="s">
        <v>63</v>
      </c>
      <c r="B32" s="100" t="s">
        <v>64</v>
      </c>
      <c r="C32" s="136">
        <v>340.2</v>
      </c>
      <c r="D32" s="136">
        <v>340.2</v>
      </c>
    </row>
    <row r="33" spans="1:4" ht="72">
      <c r="A33" s="89" t="s">
        <v>65</v>
      </c>
      <c r="B33" s="88" t="s">
        <v>66</v>
      </c>
      <c r="C33" s="136">
        <v>151.7</v>
      </c>
      <c r="D33" s="136">
        <v>151.7</v>
      </c>
    </row>
    <row r="34" spans="1:4" ht="24">
      <c r="A34" s="91" t="s">
        <v>67</v>
      </c>
      <c r="B34" s="90" t="s">
        <v>68</v>
      </c>
      <c r="C34" s="135">
        <f>SUM(C35:C36)</f>
        <v>355.70000000000005</v>
      </c>
      <c r="D34" s="135">
        <f>SUM(D35:D36)</f>
        <v>354.4</v>
      </c>
    </row>
    <row r="35" spans="1:4" ht="25.5">
      <c r="A35" s="137" t="s">
        <v>69</v>
      </c>
      <c r="B35" s="101" t="s">
        <v>70</v>
      </c>
      <c r="C35" s="136">
        <v>193.4</v>
      </c>
      <c r="D35" s="136">
        <v>193.4</v>
      </c>
    </row>
    <row r="36" spans="1:4" ht="25.5">
      <c r="A36" s="137" t="s">
        <v>71</v>
      </c>
      <c r="B36" s="101" t="s">
        <v>72</v>
      </c>
      <c r="C36" s="136">
        <v>162.3</v>
      </c>
      <c r="D36" s="136">
        <v>161</v>
      </c>
    </row>
    <row r="37" spans="1:4" ht="24">
      <c r="A37" s="91" t="s">
        <v>73</v>
      </c>
      <c r="B37" s="90" t="s">
        <v>74</v>
      </c>
      <c r="C37" s="135">
        <f>C38+C39</f>
        <v>9704.5</v>
      </c>
      <c r="D37" s="135">
        <f>D38+D39</f>
        <v>9704.5</v>
      </c>
    </row>
    <row r="38" spans="1:4" ht="72">
      <c r="A38" s="89" t="s">
        <v>156</v>
      </c>
      <c r="B38" s="88" t="s">
        <v>76</v>
      </c>
      <c r="C38" s="136">
        <v>5211.9</v>
      </c>
      <c r="D38" s="136">
        <v>5211.9</v>
      </c>
    </row>
    <row r="39" spans="1:4" ht="48">
      <c r="A39" s="89" t="s">
        <v>77</v>
      </c>
      <c r="B39" s="88" t="s">
        <v>78</v>
      </c>
      <c r="C39" s="136">
        <f>C40+C42</f>
        <v>4492.6</v>
      </c>
      <c r="D39" s="136">
        <f>D40+D42</f>
        <v>4492.6</v>
      </c>
    </row>
    <row r="40" spans="1:4" ht="24">
      <c r="A40" s="89" t="s">
        <v>79</v>
      </c>
      <c r="B40" s="88" t="s">
        <v>80</v>
      </c>
      <c r="C40" s="136">
        <f>C41</f>
        <v>150.6</v>
      </c>
      <c r="D40" s="136">
        <f>D41</f>
        <v>150.6</v>
      </c>
    </row>
    <row r="41" spans="1:4" ht="36">
      <c r="A41" s="89" t="s">
        <v>81</v>
      </c>
      <c r="B41" s="88" t="s">
        <v>82</v>
      </c>
      <c r="C41" s="136">
        <v>150.6</v>
      </c>
      <c r="D41" s="136">
        <v>150.6</v>
      </c>
    </row>
    <row r="42" spans="1:4" ht="49.5" customHeight="1">
      <c r="A42" s="89" t="s">
        <v>83</v>
      </c>
      <c r="B42" s="88" t="s">
        <v>84</v>
      </c>
      <c r="C42" s="136">
        <v>4342</v>
      </c>
      <c r="D42" s="136">
        <v>4342</v>
      </c>
    </row>
    <row r="43" spans="1:4" ht="52.5" customHeight="1" hidden="1">
      <c r="A43" s="91" t="s">
        <v>85</v>
      </c>
      <c r="B43" s="90" t="s">
        <v>86</v>
      </c>
      <c r="C43" s="135"/>
      <c r="D43" s="135"/>
    </row>
    <row r="44" spans="1:4" ht="17.25" customHeight="1">
      <c r="A44" s="91" t="s">
        <v>87</v>
      </c>
      <c r="B44" s="90" t="s">
        <v>88</v>
      </c>
      <c r="C44" s="135">
        <f>C45+C46</f>
        <v>34.9</v>
      </c>
      <c r="D44" s="135">
        <f>D45+D46</f>
        <v>36.5</v>
      </c>
    </row>
    <row r="45" spans="1:4" ht="15.75" customHeight="1">
      <c r="A45" s="89" t="s">
        <v>89</v>
      </c>
      <c r="B45" s="88" t="s">
        <v>90</v>
      </c>
      <c r="C45" s="136">
        <v>34.9</v>
      </c>
      <c r="D45" s="136">
        <v>34.9</v>
      </c>
    </row>
    <row r="46" spans="1:4" ht="14.25" customHeight="1">
      <c r="A46" s="89" t="s">
        <v>91</v>
      </c>
      <c r="B46" s="88" t="s">
        <v>92</v>
      </c>
      <c r="C46" s="136">
        <v>0</v>
      </c>
      <c r="D46" s="136">
        <v>1.6</v>
      </c>
    </row>
    <row r="47" spans="1:4" ht="18.75" customHeight="1">
      <c r="A47" s="123" t="s">
        <v>93</v>
      </c>
      <c r="B47" s="124" t="s">
        <v>94</v>
      </c>
      <c r="C47" s="138">
        <f>C48+C76+C77+C80</f>
        <v>8130.400000000001</v>
      </c>
      <c r="D47" s="138">
        <f>D48+D76+D77+D80</f>
        <v>7057.299999999999</v>
      </c>
    </row>
    <row r="48" spans="1:4" ht="26.25" customHeight="1">
      <c r="A48" s="163" t="s">
        <v>95</v>
      </c>
      <c r="B48" s="164" t="s">
        <v>96</v>
      </c>
      <c r="C48" s="161">
        <f>C49+C53+C56+C57+C58</f>
        <v>6513</v>
      </c>
      <c r="D48" s="161">
        <f>D49+D53+D56+D57+D58</f>
        <v>5441.299999999999</v>
      </c>
    </row>
    <row r="49" spans="1:4" ht="24">
      <c r="A49" s="139" t="s">
        <v>97</v>
      </c>
      <c r="B49" s="102" t="s">
        <v>98</v>
      </c>
      <c r="C49" s="162">
        <f>C50+C52</f>
        <v>2402.6</v>
      </c>
      <c r="D49" s="162">
        <f>D50+D52</f>
        <v>2402.6</v>
      </c>
    </row>
    <row r="50" spans="1:4" ht="12.75">
      <c r="A50" s="140" t="s">
        <v>99</v>
      </c>
      <c r="B50" s="96" t="s">
        <v>100</v>
      </c>
      <c r="C50" s="136">
        <f>C51</f>
        <v>2079.7</v>
      </c>
      <c r="D50" s="136">
        <f>D51</f>
        <v>2079.7</v>
      </c>
    </row>
    <row r="51" spans="1:4" ht="24">
      <c r="A51" s="141" t="s">
        <v>101</v>
      </c>
      <c r="B51" s="142" t="s">
        <v>102</v>
      </c>
      <c r="C51" s="136">
        <f>1245.3+834.4</f>
        <v>2079.7</v>
      </c>
      <c r="D51" s="136">
        <f>1245.3+834.4</f>
        <v>2079.7</v>
      </c>
    </row>
    <row r="52" spans="1:4" ht="24">
      <c r="A52" s="140" t="s">
        <v>103</v>
      </c>
      <c r="B52" s="96" t="s">
        <v>104</v>
      </c>
      <c r="C52" s="136">
        <v>322.9</v>
      </c>
      <c r="D52" s="136">
        <v>322.9</v>
      </c>
    </row>
    <row r="53" spans="1:4" ht="24">
      <c r="A53" s="139" t="s">
        <v>105</v>
      </c>
      <c r="B53" s="102" t="s">
        <v>106</v>
      </c>
      <c r="C53" s="162">
        <f>C54</f>
        <v>339.1</v>
      </c>
      <c r="D53" s="162">
        <f>D54</f>
        <v>339.1</v>
      </c>
    </row>
    <row r="54" spans="1:4" ht="26.25" customHeight="1">
      <c r="A54" s="143" t="s">
        <v>107</v>
      </c>
      <c r="B54" s="96" t="s">
        <v>108</v>
      </c>
      <c r="C54" s="136">
        <f>C55</f>
        <v>339.1</v>
      </c>
      <c r="D54" s="136">
        <f>D55</f>
        <v>339.1</v>
      </c>
    </row>
    <row r="55" spans="1:4" ht="36">
      <c r="A55" s="141" t="s">
        <v>109</v>
      </c>
      <c r="B55" s="142" t="s">
        <v>110</v>
      </c>
      <c r="C55" s="136">
        <v>339.1</v>
      </c>
      <c r="D55" s="136">
        <v>339.1</v>
      </c>
    </row>
    <row r="56" spans="1:4" ht="60" hidden="1">
      <c r="A56" s="105" t="s">
        <v>111</v>
      </c>
      <c r="B56" s="104" t="s">
        <v>112</v>
      </c>
      <c r="C56" s="144"/>
      <c r="D56" s="144"/>
    </row>
    <row r="57" spans="1:4" ht="36" hidden="1">
      <c r="A57" s="105" t="s">
        <v>113</v>
      </c>
      <c r="B57" s="104" t="s">
        <v>114</v>
      </c>
      <c r="C57" s="144">
        <v>0</v>
      </c>
      <c r="D57" s="144">
        <v>0</v>
      </c>
    </row>
    <row r="58" spans="1:4" ht="18" customHeight="1">
      <c r="A58" s="105" t="s">
        <v>115</v>
      </c>
      <c r="B58" s="145" t="s">
        <v>116</v>
      </c>
      <c r="C58" s="135">
        <f>C59</f>
        <v>3771.3</v>
      </c>
      <c r="D58" s="135">
        <f>D59</f>
        <v>2699.6</v>
      </c>
    </row>
    <row r="59" spans="1:4" ht="24" customHeight="1">
      <c r="A59" s="106" t="s">
        <v>117</v>
      </c>
      <c r="B59" s="146" t="s">
        <v>118</v>
      </c>
      <c r="C59" s="136">
        <f>C61+C62+C63+C69+C72</f>
        <v>3771.3</v>
      </c>
      <c r="D59" s="136">
        <f>D61+D62+D63+D69+D72</f>
        <v>2699.6</v>
      </c>
    </row>
    <row r="60" spans="1:4" ht="0.75" customHeight="1" hidden="1">
      <c r="A60" s="106"/>
      <c r="B60" s="96" t="s">
        <v>119</v>
      </c>
      <c r="C60" s="136"/>
      <c r="D60" s="136"/>
    </row>
    <row r="61" spans="1:4" ht="12.75">
      <c r="A61" s="147"/>
      <c r="B61" s="148" t="s">
        <v>120</v>
      </c>
      <c r="C61" s="136">
        <v>14.6</v>
      </c>
      <c r="D61" s="149">
        <v>14.6</v>
      </c>
    </row>
    <row r="62" spans="1:4" ht="31.5" customHeight="1">
      <c r="A62" s="147"/>
      <c r="B62" s="107" t="s">
        <v>147</v>
      </c>
      <c r="C62" s="136">
        <v>271.3</v>
      </c>
      <c r="D62" s="149">
        <v>271.3</v>
      </c>
    </row>
    <row r="63" spans="1:4" ht="48">
      <c r="A63" s="108"/>
      <c r="B63" s="148" t="s">
        <v>158</v>
      </c>
      <c r="C63" s="136">
        <v>140.5</v>
      </c>
      <c r="D63" s="149">
        <v>139.7</v>
      </c>
    </row>
    <row r="64" spans="1:4" ht="0.75" customHeight="1" hidden="1">
      <c r="A64" s="108"/>
      <c r="B64" s="148" t="s">
        <v>124</v>
      </c>
      <c r="C64" s="136"/>
      <c r="D64" s="149"/>
    </row>
    <row r="65" spans="1:4" ht="12.75" hidden="1">
      <c r="A65" s="108"/>
      <c r="B65" s="148" t="s">
        <v>125</v>
      </c>
      <c r="C65" s="136"/>
      <c r="D65" s="149"/>
    </row>
    <row r="66" spans="1:4" ht="36" hidden="1">
      <c r="A66" s="108"/>
      <c r="B66" s="148" t="s">
        <v>126</v>
      </c>
      <c r="C66" s="136"/>
      <c r="D66" s="149"/>
    </row>
    <row r="67" spans="1:4" ht="24" hidden="1">
      <c r="A67" s="108"/>
      <c r="B67" s="148" t="s">
        <v>127</v>
      </c>
      <c r="C67" s="136"/>
      <c r="D67" s="149"/>
    </row>
    <row r="68" spans="1:4" ht="51" hidden="1">
      <c r="A68" s="108"/>
      <c r="B68" s="150" t="s">
        <v>128</v>
      </c>
      <c r="C68" s="136"/>
      <c r="D68" s="149"/>
    </row>
    <row r="69" spans="1:4" ht="12.75">
      <c r="A69" s="108"/>
      <c r="B69" s="148" t="s">
        <v>129</v>
      </c>
      <c r="C69" s="136">
        <v>3296.5</v>
      </c>
      <c r="D69" s="149">
        <v>2225.6</v>
      </c>
    </row>
    <row r="70" spans="1:4" ht="24" hidden="1">
      <c r="A70" s="108"/>
      <c r="B70" s="148" t="s">
        <v>130</v>
      </c>
      <c r="C70" s="136"/>
      <c r="D70" s="149"/>
    </row>
    <row r="71" spans="1:4" ht="17.25" customHeight="1" hidden="1">
      <c r="A71" s="108"/>
      <c r="B71" s="148" t="s">
        <v>131</v>
      </c>
      <c r="C71" s="136"/>
      <c r="D71" s="149"/>
    </row>
    <row r="72" spans="1:4" ht="25.5" customHeight="1">
      <c r="A72" s="108"/>
      <c r="B72" s="107" t="s">
        <v>157</v>
      </c>
      <c r="C72" s="136">
        <v>48.4</v>
      </c>
      <c r="D72" s="149">
        <v>48.4</v>
      </c>
    </row>
    <row r="73" spans="1:4" ht="25.5" hidden="1">
      <c r="A73" s="108"/>
      <c r="B73" s="107" t="s">
        <v>133</v>
      </c>
      <c r="C73" s="136"/>
      <c r="D73" s="136"/>
    </row>
    <row r="74" spans="1:4" ht="12.75" hidden="1">
      <c r="A74" s="108"/>
      <c r="B74" s="107"/>
      <c r="C74" s="136"/>
      <c r="D74" s="136"/>
    </row>
    <row r="75" spans="1:4" ht="9.75" customHeight="1" hidden="1">
      <c r="A75" s="108"/>
      <c r="B75" s="107"/>
      <c r="C75" s="136"/>
      <c r="D75" s="136"/>
    </row>
    <row r="76" spans="1:4" ht="24.75" customHeight="1" hidden="1">
      <c r="A76" s="105" t="s">
        <v>134</v>
      </c>
      <c r="B76" s="104" t="s">
        <v>135</v>
      </c>
      <c r="C76" s="144"/>
      <c r="D76" s="144"/>
    </row>
    <row r="77" spans="1:4" ht="24" customHeight="1">
      <c r="A77" s="151" t="s">
        <v>136</v>
      </c>
      <c r="B77" s="104" t="s">
        <v>137</v>
      </c>
      <c r="C77" s="135">
        <f>C78+C79</f>
        <v>914.3</v>
      </c>
      <c r="D77" s="135">
        <f>D78+D79</f>
        <v>914.2</v>
      </c>
    </row>
    <row r="78" spans="1:4" ht="35.25" customHeight="1">
      <c r="A78" s="112" t="s">
        <v>138</v>
      </c>
      <c r="B78" s="88" t="s">
        <v>139</v>
      </c>
      <c r="C78" s="136">
        <v>914.3</v>
      </c>
      <c r="D78" s="136">
        <v>914.2</v>
      </c>
    </row>
    <row r="79" spans="1:4" ht="24" hidden="1">
      <c r="A79" s="112" t="s">
        <v>140</v>
      </c>
      <c r="B79" s="88" t="s">
        <v>141</v>
      </c>
      <c r="C79" s="136"/>
      <c r="D79" s="136"/>
    </row>
    <row r="80" spans="1:4" ht="12.75">
      <c r="A80" s="152" t="s">
        <v>150</v>
      </c>
      <c r="B80" s="113" t="s">
        <v>151</v>
      </c>
      <c r="C80" s="153">
        <f>C81</f>
        <v>703.1</v>
      </c>
      <c r="D80" s="153">
        <f>D81</f>
        <v>701.8</v>
      </c>
    </row>
    <row r="81" spans="1:4" ht="36.75" customHeight="1">
      <c r="A81" s="112" t="s">
        <v>148</v>
      </c>
      <c r="B81" s="88" t="s">
        <v>149</v>
      </c>
      <c r="C81" s="136">
        <v>703.1</v>
      </c>
      <c r="D81" s="136">
        <v>701.8</v>
      </c>
    </row>
    <row r="82" spans="1:4" ht="12.75">
      <c r="A82" s="117"/>
      <c r="B82" s="116" t="s">
        <v>142</v>
      </c>
      <c r="C82" s="154">
        <f>C6+C47</f>
        <v>45860.600000000006</v>
      </c>
      <c r="D82" s="154">
        <f>D6+D47</f>
        <v>44746.90000000001</v>
      </c>
    </row>
    <row r="83" spans="1:4" ht="12.75" hidden="1">
      <c r="A83" s="155"/>
      <c r="B83" s="156" t="s">
        <v>143</v>
      </c>
      <c r="C83" s="157">
        <f>C47-C76-C77</f>
        <v>7216.1</v>
      </c>
      <c r="D83" s="108">
        <f>D47-D76-D77</f>
        <v>6143.099999999999</v>
      </c>
    </row>
    <row r="84" spans="1:4" ht="12.75" hidden="1">
      <c r="A84" s="155"/>
      <c r="B84" s="158" t="s">
        <v>144</v>
      </c>
      <c r="C84" s="157">
        <f>C7+C13+C15+C23+C26</f>
        <v>26828.4</v>
      </c>
      <c r="D84" s="108">
        <f>D7+D13+D15+D23+D26</f>
        <v>26790.2</v>
      </c>
    </row>
    <row r="85" spans="1:4" ht="12.75" hidden="1">
      <c r="A85" s="155"/>
      <c r="B85" s="108" t="s">
        <v>145</v>
      </c>
      <c r="C85" s="157">
        <f>C30+C34+C37+C44</f>
        <v>10901.8</v>
      </c>
      <c r="D85" s="108">
        <f>D30+D34+D37+D44</f>
        <v>10899.4</v>
      </c>
    </row>
    <row r="86" spans="1:4" ht="3.75" customHeight="1" hidden="1">
      <c r="A86" s="155"/>
      <c r="B86" s="155"/>
      <c r="C86" s="159"/>
      <c r="D86" s="155"/>
    </row>
    <row r="87" spans="1:4" ht="12.75" hidden="1">
      <c r="A87" s="155"/>
      <c r="B87" s="155"/>
      <c r="C87" s="159"/>
      <c r="D87" s="155"/>
    </row>
    <row r="88" spans="1:4" ht="24" customHeight="1" hidden="1">
      <c r="A88" s="155"/>
      <c r="B88" s="160" t="s">
        <v>146</v>
      </c>
      <c r="C88" s="157"/>
      <c r="D88" s="108">
        <f>D6-D37+D49</f>
        <v>30387.700000000004</v>
      </c>
    </row>
    <row r="89" spans="1:4" ht="12" customHeight="1">
      <c r="A89" s="155"/>
      <c r="B89" s="155"/>
      <c r="C89" s="155"/>
      <c r="D89" s="155"/>
    </row>
    <row r="90" spans="1:4" ht="12.75" hidden="1">
      <c r="A90" s="155"/>
      <c r="B90" s="155"/>
      <c r="C90" s="155"/>
      <c r="D90" s="155"/>
    </row>
    <row r="91" spans="1:4" ht="12.75">
      <c r="A91" s="180" t="s">
        <v>152</v>
      </c>
      <c r="B91" s="180"/>
      <c r="C91" s="180"/>
      <c r="D91" s="180"/>
    </row>
  </sheetData>
  <sheetProtection/>
  <mergeCells count="4">
    <mergeCell ref="B1:D1"/>
    <mergeCell ref="B2:D2"/>
    <mergeCell ref="A3:D3"/>
    <mergeCell ref="A91:D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2015-05-25T09:38:34Z</cp:lastPrinted>
  <dcterms:created xsi:type="dcterms:W3CDTF">1996-10-08T23:32:33Z</dcterms:created>
  <dcterms:modified xsi:type="dcterms:W3CDTF">2015-06-01T12:02:24Z</dcterms:modified>
  <cp:category/>
  <cp:version/>
  <cp:contentType/>
  <cp:contentStatus/>
</cp:coreProperties>
</file>