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firstSheet="2" activeTab="11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  <sheet name="Прил9" sheetId="9" r:id="rId9"/>
    <sheet name="Прил 10 " sheetId="10" r:id="rId10"/>
    <sheet name="Прил 11" sheetId="11" r:id="rId11"/>
    <sheet name="Прил12" sheetId="12" r:id="rId12"/>
  </sheets>
  <definedNames>
    <definedName name="_xlnm._FilterDatabase" localSheetId="5" hidden="1">'Прил6'!$D$1:$D$257</definedName>
    <definedName name="_xlnm.Print_Titles" localSheetId="8">'Прил9'!$7:$7</definedName>
    <definedName name="_xlnm.Print_Area" localSheetId="5">'Прил6'!#REF!</definedName>
  </definedNames>
  <calcPr fullCalcOnLoad="1"/>
</workbook>
</file>

<file path=xl/sharedStrings.xml><?xml version="1.0" encoding="utf-8"?>
<sst xmlns="http://schemas.openxmlformats.org/spreadsheetml/2006/main" count="5913" uniqueCount="530">
  <si>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муниципальном образовании  город Советск Щекинского района в 2014-2016 годах"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</si>
  <si>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 в 2014-2016 годах"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</si>
  <si>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 Щекинского района в 20142016 годах» 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</si>
  <si>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 в 2014-2016 годов» муниципальной программы «Развитие транспортной системы муниципального образования город Советск  Щекинского района»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</si>
  <si>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</t>
  </si>
  <si>
    <t>Подпрограмма «Комплексного развития систем коммунальной инфраструктуры  муниципального образования город Советск  Щёкинского района в 2014-2016 годов»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</si>
  <si>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 в 2014-2016 годов»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</si>
  <si>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 в 2014-2016 годов» 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</si>
  <si>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 в 2014-2016 годах"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</si>
  <si>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</si>
  <si>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Муниципальная программа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 в 2014-2016 годах"</t>
  </si>
  <si>
    <t>Подпрограмма "Профилактика экстремизма, терроризма в муниципальном образовании  город Советск Щекинского района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</si>
  <si>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муниципальном образовании город Советск в 2014-2016 годах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</si>
  <si>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муниципальном образовании город Советск Щекинского района в 2014-2016 годах"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</si>
  <si>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муниципальном образовании город Советск Щекинского района  в 2014-2016 годах"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</si>
  <si>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</si>
  <si>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 xml:space="preserve"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 Щекинского района в 2014-2016 годов» муниципальной программы «Развитие транспортной системы муниципального образования город Советск  Щекинского района» 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</si>
  <si>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 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</si>
  <si>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 в 2014-2016 годах" в 2014-2016 годах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</si>
  <si>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 Щекинского района в 2014-2016 годах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</si>
  <si>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подпрограммы "Организация содержания мест массового отдыха жителей муниципального образования город Советск Щекинского района в 2014-2016 годов"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</si>
  <si>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МКУ "Советское городское управление жизнеобеспечения и благоустройства" муниципального образования город Советск Щекинского района в 2014-2016 годах" муниципальной программы "Благоустройство на территории муниципального образования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</si>
  <si>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 в 2014-2016 годах2 муниципальной программы "Развитие культуры в муниципальном образовании город Советск Щекинского района"</t>
  </si>
  <si>
    <t>Перечень и объем бюджетных ассигнований на реализацию муниципальных целевых программ   по разделам, подразделам, целевым статьям (муниципальным  программам и непрограмным направлениям деятельности), группам видов расходов классификации расходов бюджета , предусмотренных к финансированию  из бюджета МО город Советск  на плановый период 2015 и 2016 г.</t>
  </si>
  <si>
    <t>Перечень и объем бюджетных ассигнований на реализацию муниципальных целевых программ   по разделам, подразделам, целевым статьям (муниципальным  программам и непрограмным направлениям деятельности), группам видов расходов классификации расходов бюджета , предусмотренных к финансированию  из бюджета МО город Советск   в 2014 году</t>
  </si>
  <si>
    <t>000 01 05 02 01 10 0000 610</t>
  </si>
  <si>
    <t>000 01 05 02 00 00 0000 500</t>
  </si>
  <si>
    <t>Условно утвержденные расходы</t>
  </si>
  <si>
    <t>01 02 00 00 10 0000 710</t>
  </si>
  <si>
    <t xml:space="preserve"> 01 02 00 00 10 0000 810</t>
  </si>
  <si>
    <t xml:space="preserve"> 01 05 02 01 10 0000 510</t>
  </si>
  <si>
    <t>01 05 02 01 10 0000 610</t>
  </si>
  <si>
    <t>УСЛОВНО УТВЕРЖДЕННЫЕ РАСХОДЫ</t>
  </si>
  <si>
    <t>09</t>
  </si>
  <si>
    <t>Приложение 5</t>
  </si>
  <si>
    <t>Приложение 7</t>
  </si>
  <si>
    <t>Приложение 3</t>
  </si>
  <si>
    <t xml:space="preserve">Итого </t>
  </si>
  <si>
    <t>Перечень передаваемых полномочий</t>
  </si>
  <si>
    <t>Формирование и исполнение бюджета</t>
  </si>
  <si>
    <t>Приложение 8</t>
  </si>
  <si>
    <t>Формирование и содержание муниципального  архива</t>
  </si>
  <si>
    <t>Приложение 4</t>
  </si>
  <si>
    <r>
      <t xml:space="preserve">Расходы за счет переданных полномочий на </t>
    </r>
    <r>
      <rPr>
        <u val="single"/>
        <sz val="10"/>
        <color indexed="8"/>
        <rFont val="Times New Roman"/>
        <family val="1"/>
      </rPr>
      <t>создание, содержание и организацию деятельности аварийно-спасательных служб</t>
    </r>
  </si>
  <si>
    <r>
      <t xml:space="preserve">Расходы за счет переданных полномочий на </t>
    </r>
    <r>
      <rPr>
        <u val="single"/>
        <sz val="10"/>
        <rFont val="Times New Roman"/>
        <family val="1"/>
      </rPr>
      <t>подготовку, утверждение и выдача градостроительных планов земельных участков</t>
    </r>
  </si>
  <si>
    <r>
      <t xml:space="preserve">Расходы за счет переданных полномочий на </t>
    </r>
    <r>
      <rPr>
        <u val="single"/>
        <sz val="10"/>
        <rFont val="Times New Roman"/>
        <family val="1"/>
      </rPr>
      <t>организацию жилищного строительства</t>
    </r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</si>
  <si>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 xml:space="preserve">осуществление муниципального жилищного Контроля </t>
    </r>
  </si>
  <si>
    <t>на плановый период 2015 и 2016 годов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</si>
  <si>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в 2014-2016 годах»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</si>
  <si>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в 2014-2016 годах»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</si>
  <si>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 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</si>
  <si>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Советск Щекинского районав 2014-2016 годах»  муниципальной программы "Благоустройство на территории муниципального образования город Советск Щекинского района" </t>
  </si>
  <si>
    <t>Подпрограмма "Организация содержания мест массового отдыха жителей муниципального образования город Советск Щекинского района в 2014-2016 годах" 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</si>
  <si>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подпрограмма "Организация содержания мест массового отдыха жителей муниципального образования город Советск Щекинского района в 2014-2016 годах"  муниципальной программы "Благоустройство на территории муниципального образования город Советск Щекинского района"</t>
  </si>
  <si>
    <t>Подпрограмма "Обеспечение деятельности МКУ "Советское городское управление жизнеобеспечения и благоустройства"муниципального образования город Советск Щекинского района в 2014-2016 годах" муниципальной программы "Благоустройство на территории муниципального образования город Советск Щекинского района"</t>
  </si>
  <si>
    <t>Подпрограмма «Занятость и трудоустройство несовершеннолетних в муниципальном образовании город Советск Щекинского района в 2014-2016 годах»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</si>
  <si>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 в 2014-2016 годах»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</si>
  <si>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 в 2014-2016 годах"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</si>
  <si>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 в 2014-2016 годах"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</si>
  <si>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«Организация деятельности МКУ «Централизованная бухгалтерия муниципального образования город Советск Щекинского района» в 2014-2016 годах"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</si>
  <si>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МКУ «Централизованная бухгалтерия муниципального образования город Советск Щекинского района»  в 2014-2016 годах"муниципальной программы " Управление муниципальными финансами в муниципальном  образовании город Советск Щекинского района"</t>
  </si>
  <si>
    <t>Муниципальная программа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</si>
  <si>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</si>
  <si>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</si>
  <si>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муниципального 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</si>
  <si>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 в 2014-2016 годах "муниципальной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</si>
  <si>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</si>
  <si>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муниципальном образовании город Советск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</si>
  <si>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муниципальном образовании город Советск в 2014-2016 годах"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</si>
  <si>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муниципальном образовании город Советск в 2014-2016 годах"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</si>
  <si>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муниципальном образовании город Советск Щекинского района в 2014-2016 годах"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</si>
  <si>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муниципальном образовании город Советск Щекинского района в 2014-2016 годах"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</si>
  <si>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</si>
  <si>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</si>
  <si>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</t>
  </si>
  <si>
    <t xml:space="preserve"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 </t>
  </si>
  <si>
    <t xml:space="preserve"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 </t>
  </si>
  <si>
    <t>Подпрограмма «Проведение ремонта жилых помещений муниципального жилого фонда в муниципальном образовании 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</si>
  <si>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</si>
  <si>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</si>
  <si>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Капитальный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</si>
  <si>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</si>
  <si>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</si>
  <si>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 Щекинского района"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</si>
  <si>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</t>
  </si>
  <si>
    <t>Подпрограмма «Комплексного развития систем коммунальной инфраструктуры  муниципального образования город Советск  Щёкинского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</si>
  <si>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</si>
  <si>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«Организация освещения улиц муниципального образования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</si>
  <si>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</t>
  </si>
  <si>
    <t>Подпрограмма «Организация деятельности МКУ «Централизованная бухгалтерия муниципального образования город Советск Щекинского района в 2014-2016 годах»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</si>
  <si>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МКУ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</si>
  <si>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Муниципальная программа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</si>
  <si>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</si>
  <si>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</si>
  <si>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</si>
  <si>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</si>
  <si>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муниципальном образовании город Советск Щекинского района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</si>
  <si>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</t>
  </si>
  <si>
    <t>Текущий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 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</si>
  <si>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Муниципальная программа "Управление муниципальным имуществом и земельными ресурсами, содержание имущества и казны в муниципальном образовании 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</si>
  <si>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 в 2014-2016 годах "муниципальной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</si>
  <si>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</si>
  <si>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муниципальм образовании город Советск Щекинского района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</si>
  <si>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</si>
  <si>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Советск Щекинского района 2014-2016 годах»  муниципальной программы "Благоустройство на территории муниципального образования город Советск Щекинского района" </t>
  </si>
  <si>
    <t>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</si>
  <si>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подпрограммы "Организация содержания мест массового отдыха жителей муниципального образования город Советск Щекинского района в 2014-2016 годах"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</si>
  <si>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МКУ "Советское городское управление жизнеобеспечения и благоустройства"муниципального образования город Советск Щекинского района в 2014-2016 годах" муниципальной программы "Благоустройство на территории муниципального образования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</si>
  <si>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 в 2014-2016 годах" муниципальной программы "Развитие культуры в муниципальном образовании город Советск Щекинского района"</t>
  </si>
  <si>
    <t>Подпрограмма «Организация деятельности МКУ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</si>
  <si>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</si>
  <si>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</si>
  <si>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 в 2014-2016 годах"муниципальной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</si>
  <si>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</si>
  <si>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муниципальном образовании город Советск Щекинского района в 2014-2016 годах"муниципальной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</si>
  <si>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</si>
  <si>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Подпрограмма «Проведение капитального ремонта в многоквартирных домах на территории  муниципального образования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</si>
  <si>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Подпрограмма "Содержание имущества и казны в муниципальном образовании город Советск Щекинского района в 2014-2016 годах " муниципальной программы "Управление муниципальным имуществом и земельными ресурсами, содержание имущества и казны в муниципальном образованнии город Советск" 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</si>
  <si>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Щекинского района в 2014-2016 годах»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</si>
  <si>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Щекинского района в 2014-2016 годов» муниципальной программы "Благоустройство на территории муниципального образования город Советск Щекинского района"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</si>
  <si>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 </t>
  </si>
  <si>
    <t>Подпрограмма "Организация содержания мест массового отдыха жителей муниципального образования город Советск Щекинского района в 2014-2016 годов"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</si>
  <si>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МКУ "Советское городское управление жизнеобеспечения и благоустройства"муниципальной программы "Благоустройство на территории муниципального образования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</si>
  <si>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 в 2014-2016 годах 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</si>
  <si>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«Организация деятельности МКУ «Централизованная бухгалтерия муниципального образования город Советск Щекинского района»  в 2014-2016 годах" муниципальной программы  " Управление муниципальными финансами в муниципальном  образовании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</si>
  <si>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</si>
  <si>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</si>
  <si>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 </t>
  </si>
  <si>
    <t>Техническое обслуживание  и ремонт уличного освещения в рамках подпрограммы «Организация освещения улиц муниципального образования город Советск Щекинского районав 2014-2016 годах»  муниципальной программы "Благоустройство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</si>
  <si>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Щекинского района в 2014-2016 годах"муниципальной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</si>
  <si>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 Щекинского района в 2014-2016 годах" муниципальной программы "Благоустройство на территории муниципального образования город Советск Щекинского района"</t>
  </si>
  <si>
    <t>Подпрограмма "Организация содержания мест массового отдыха жителей муниципального образования город Советск Щекинского района в 2014 -2016 годах"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</si>
  <si>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МКУ "Советское городское управление жизнеобеспечения и благоустройства"" муниципальной программы "Благоустройство на территории муниципального образования город Советск 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</si>
  <si>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 в 2014-2016 годах» муниципальной программы "Развитие культуры в муниципальном образовании город Советск Щекинского района"</t>
  </si>
  <si>
    <t xml:space="preserve"> Обеспечение деятельности МКУ «Стадион им. Е. И. Холодкова»</t>
  </si>
  <si>
    <t>Подпрограмма «Организация деятельности МКУ «Централизованная бухгалтерия муниципального образования  город Советск Щекинского района в 2014-2016 годах» муниципальной программы " Управление муниципальными финансами в муниципальном  образовании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</si>
  <si>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 город Советск Щекинского района"</t>
  </si>
  <si>
    <t>Подпрограмма"Обеспечение первичных мер пожарной безопасности в муниципальном образовании город Советск Щекинского района  в 2014-2016 годах"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</si>
  <si>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Профессиональная подготовка, переподготовка и повышение квалификации</t>
  </si>
  <si>
    <t>Приложение 11</t>
  </si>
  <si>
    <t>тыс.рублей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</si>
  <si>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</si>
  <si>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</si>
  <si>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Перечень вопросов межмуниципального характера</t>
  </si>
  <si>
    <t>к решению Собрания депутатов МО город Советск</t>
  </si>
  <si>
    <t xml:space="preserve">к решению Собрания депутатов МО город Советск </t>
  </si>
  <si>
    <t>Ведомственная структура расходов бюджета муниципального образования город Советск</t>
  </si>
  <si>
    <t>Администрация МО город Советск</t>
  </si>
  <si>
    <t>Молодежная политика и оздоровление детей</t>
  </si>
  <si>
    <t>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</si>
  <si>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</si>
  <si>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9</t>
  </si>
  <si>
    <t>Приложение 10</t>
  </si>
  <si>
    <t>Приложение 1</t>
  </si>
  <si>
    <t>"О бюджете муниципального образования город Советск</t>
  </si>
  <si>
    <t>Перечень главных администраторов доходов бюджета муниципального образования город Советск Щекинского района</t>
  </si>
  <si>
    <t>Код бюджетной классификации Российской Федерации</t>
  </si>
  <si>
    <t>Наименование главного администратора доходов бюджета муниципального образования</t>
  </si>
  <si>
    <t>главного администратора доходов</t>
  </si>
  <si>
    <t>доходов местного бюджета</t>
  </si>
  <si>
    <t>182</t>
  </si>
  <si>
    <t>Федеральная налоговая служба</t>
  </si>
  <si>
    <t>1 01 02000 01 0000 110</t>
  </si>
  <si>
    <t>Налог на доходы физических лиц &lt;1&gt;</t>
  </si>
  <si>
    <t>1 05 03000 01 0000 110</t>
  </si>
  <si>
    <t>Единый сельскохозяйственный налог &lt;1&gt;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</si>
  <si>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</si>
  <si>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</si>
  <si>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</si>
  <si>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</si>
  <si>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1 09 04000 00 0000 110</t>
  </si>
  <si>
    <t>Налоги на имущество &lt;1&gt;</t>
  </si>
  <si>
    <t>Финансовое управление администрации муниципального образования  Щекинский район</t>
  </si>
  <si>
    <t>850</t>
  </si>
  <si>
    <t>1 17 01050 10 0000 180</t>
  </si>
  <si>
    <t>Невыясненные поступления, зачисляемые в бюджеты поселений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</si>
  <si>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</si>
  <si>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</si>
  <si>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</si>
  <si>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</si>
  <si>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</si>
  <si>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</si>
  <si>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</si>
  <si>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</si>
  <si>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Администрация муниципального образования Щекинский район</t>
  </si>
  <si>
    <t>851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</si>
  <si>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</si>
  <si>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</si>
  <si>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</si>
  <si>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</si>
  <si>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Администрация муниципального образования город Советск Щекинского района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</si>
  <si>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</si>
  <si>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</si>
  <si>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</si>
  <si>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</si>
  <si>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1 17 05050 10 0000 180</t>
  </si>
  <si>
    <t>Прочие неналоговые доходы бюджетов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</si>
  <si>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</si>
  <si>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</si>
  <si>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</si>
  <si>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</si>
  <si>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</si>
  <si>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</si>
  <si>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</si>
  <si>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межбюджетные трансферты, передаваемые  бюджетам поселений</t>
  </si>
  <si>
    <t>2 03 05000 10 0000 180</t>
  </si>
  <si>
    <t>Безвозмездные поступления от государственных (муниципальных) организаций в бюджеты поселений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</si>
  <si>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</si>
  <si>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</si>
  <si>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</si>
  <si>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</si>
  <si>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</si>
  <si>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</si>
  <si>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</si>
  <si>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</si>
  <si>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</si>
  <si>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2 00 00000 00 0000 000</t>
  </si>
  <si>
    <t>Безвозмездные поступления &lt;1&gt; &lt;2&gt;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</si>
  <si>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</si>
  <si>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&lt;2&gt; Администраторами доходов по подстатьям, статьям, подгуппам группы доходов "2 00 00000 00 - безвозмездные поступления" являются уполномоченные органы местного самоуправления, а также созданные ими казенные учреждения, являющиеся получателями указанных средств</t>
  </si>
  <si>
    <t>Приложение 2</t>
  </si>
  <si>
    <t>Нормативы распределения доходов в бюджет муниципального образования город Советск Щекинского района, не установленные бюджетным законодательством Российской Федерации</t>
  </si>
  <si>
    <t>Наименование кодов классификации доходов</t>
  </si>
  <si>
    <t>Нормативы распределения, (в процентах)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</si>
  <si>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</si>
  <si>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</si>
  <si>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 xml:space="preserve">Перечень главных администраторов источников финансирования дефицита бюджета муниципального образования город Советск </t>
  </si>
  <si>
    <t>Сумма на 2014 год</t>
  </si>
  <si>
    <t>Другие вопросы в области жилищно-коммунального хозяйства</t>
  </si>
  <si>
    <t>2014 год</t>
  </si>
  <si>
    <t>99</t>
  </si>
  <si>
    <t>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</si>
  <si>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</si>
  <si>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Другие вопросы в области национальной экономики</t>
  </si>
  <si>
    <t>12</t>
  </si>
  <si>
    <t>Сумма на 2015 год</t>
  </si>
  <si>
    <t>к решению Собрания депутатов МО город Советск "О бюджете  МО город Советск Щекинского района на 2013 год и плановый период 2014 и 2015 годов"</t>
  </si>
  <si>
    <t>1 11 05025 10 0000 120</t>
  </si>
  <si>
    <t>Доходы, получаемые  в  виде  арендной  платы,  а также средства от продажи  права  на  заключение  договоров  аренды  за   земли,   находящиеся   в собственности    поселений    (за    исключением земельных  участков  муниципальных  бюджетных  и автономных учреждений)</t>
  </si>
  <si>
    <t>1 11 05035 10 0000 120</t>
  </si>
  <si>
    <t>Доходы   от   сдачи    в    аренду    имущества  находящегося в  оперативном  управлении  органов управления поселений и созданных ими  учреждений  (за    исключением    имущества    муниципальных бюджетных и автономных учреждений)</t>
  </si>
  <si>
    <t xml:space="preserve">1 14 02053 10 0000 410 </t>
  </si>
  <si>
    <t xml:space="preserve"> Доходы   от    реализации    иного    имущества, находящегося  в  собственности   поселений   (за исключением имущества муниципальных бюджетных  и автономных   учреждений,   а   также   имущества  муниципальных  унитарных  предприятий,   в   том числе казенных),  в  части  реализации  основных средств по указанному имуществу</t>
  </si>
  <si>
    <t>1 14 06025 10 0000 430</t>
  </si>
  <si>
    <t xml:space="preserve">  Доходы   от    продажи    земельных    участков, находящихся  в   собственности   поселений   (за исключением  земельных  участков   муниципальных бюджетных и автономных учреждений)</t>
  </si>
  <si>
    <t>2015 год</t>
  </si>
  <si>
    <t>Приложение 12</t>
  </si>
  <si>
    <t>Поступления от денежных пожертвований, предоставляемых негосударственными организациями получателям средств бюджетов поселений</t>
  </si>
  <si>
    <t>2 04 05099 10 0000 180</t>
  </si>
  <si>
    <t>Прочие безвозмездные поступления  от негосударственных организаций  в бюджеты поселений</t>
  </si>
  <si>
    <t>2 03 05099 10 0000 180</t>
  </si>
  <si>
    <t>Прочие безвозмездные поступления  от государственных(муниципальных)  организаций  в бюджеты поселений</t>
  </si>
  <si>
    <t>2 03 05020 10 0000 180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</si>
  <si>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поселений</t>
  </si>
  <si>
    <t>2 07 05030 10 0000 180</t>
  </si>
  <si>
    <t>Прочие безвозмездные поступления в бюджеты поселений</t>
  </si>
  <si>
    <t>2 07 05020 10 0000 180</t>
  </si>
  <si>
    <t>Поступления от денежных пожертвований, предоставляеемых физическими лицами получателям средств бюджетов поселений</t>
  </si>
  <si>
    <t>116 90050 10 0000 140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</si>
  <si>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</si>
  <si>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Щекинского района на 2014 год и плановый период 2015 и 2016 годов"</t>
  </si>
  <si>
    <t>"О бюджете  муниципального образования город Советск Щекинского района на 2014 год и плановый период 2015 и 2016 годов"</t>
  </si>
  <si>
    <t>№ п/п</t>
  </si>
  <si>
    <t>Осуществление внешнего муниципального финансового контроля</t>
  </si>
  <si>
    <t>Подготовка, утверждение и выдача градостроительных планов земельных участков</t>
  </si>
  <si>
    <t>Выдача разрешений на строительство</t>
  </si>
  <si>
    <t>Ввыдача разрешений на ввод в эксплуатацию при осуществлении строительства, реконструкции объектов капстроительства</t>
  </si>
  <si>
    <t>Организация строительства жилого фонда</t>
  </si>
  <si>
    <t>Создание, содержание и организациядеятельности аварийно-спасательных служб</t>
  </si>
  <si>
    <t>Осуществление муниципального жилищного контроля</t>
  </si>
  <si>
    <t>Осуществление муниципального земельного контроля</t>
  </si>
  <si>
    <t>Межбюджетные трансферты, передаваемые из бюджета МО город Советск в бюджет МО Щекинский район на осуществление части полномочий по решению вопросов местного значения в соответствии с заключенными соглашениями, на 2014 год</t>
  </si>
  <si>
    <t>Сумма на 2016 год</t>
  </si>
  <si>
    <t>"О бюджете  муниципального образования  город Советск Щекинского района на 2014 год и плановый период 2015 и 2016 годов"</t>
  </si>
  <si>
    <t>РАСПРЕДЕЛЕНИЕ СУБСИДИЙ, ПЕРЕДАВАЕМЫХ БЮДЖЕТУ МО ЩЕКИНСКИЙ РАЙОН ИЗ БЮДЖЕТА  МО ГОРОД  СОВЕТСК НА РЕШЕНИЕ ВОПРОСОВ МЕЖМУНИЦИПАЛЬНОГО ХАРАКТЕРА НА 2014 ГОД И ПЛАНОВЫЙ ПЕРИОД 2015- 2016г.г.</t>
  </si>
  <si>
    <t>Код бюджетной классфикации</t>
  </si>
  <si>
    <t>Группа видов  расходов</t>
  </si>
  <si>
    <t>Общегосударственные вопросы</t>
  </si>
  <si>
    <t>Обеспечение функционирования Собрания депутатов поселений ЩР</t>
  </si>
  <si>
    <t>91</t>
  </si>
  <si>
    <t>Собрание депутатов</t>
  </si>
  <si>
    <t>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</si>
  <si>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</t>
  </si>
  <si>
    <t>0011</t>
  </si>
  <si>
    <t>Собрание депутатов МО г.Советск</t>
  </si>
  <si>
    <t>0019</t>
  </si>
  <si>
    <t>Расходы на обеспечение функций органов местного самоуправления</t>
  </si>
  <si>
    <t>200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</si>
  <si>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</si>
  <si>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Администрации  МО</t>
  </si>
  <si>
    <t>92</t>
  </si>
  <si>
    <t>Глава администрации</t>
  </si>
  <si>
    <t>Аппарат администрации</t>
  </si>
  <si>
    <t>2</t>
  </si>
  <si>
    <t>Межбюджетные трансферты бюджету муниципального района из бюджетов поселений</t>
  </si>
  <si>
    <t>97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</si>
  <si>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</si>
  <si>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0000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</si>
  <si>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</si>
  <si>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t>8507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</si>
  <si>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 xml:space="preserve">осуществление муниципального жилищного КОНтроля </t>
    </r>
  </si>
  <si>
    <t>8510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</si>
  <si>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 xml:space="preserve">осуществление муниципального земельного контроля </t>
    </r>
  </si>
  <si>
    <t>8511</t>
  </si>
  <si>
    <r>
      <t>Расходы за счет переданных полномочий на выдачу</t>
    </r>
    <r>
      <rPr>
        <b/>
        <u val="single"/>
        <sz val="8"/>
        <color indexed="8"/>
        <rFont val="Times New Roman"/>
        <family val="1"/>
      </rPr>
      <t xml:space="preserve"> разрешений на строительство</t>
    </r>
  </si>
  <si>
    <t>8506</t>
  </si>
  <si>
    <t>Субсидии межмуниципального характера бюджету муниципального района из бюджетов поселений</t>
  </si>
  <si>
    <t>3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</si>
  <si>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ЩР"</t>
  </si>
  <si>
    <t>8501</t>
  </si>
  <si>
    <t>100</t>
  </si>
  <si>
    <t>800</t>
  </si>
  <si>
    <t>Закупка товаров, работ и услуг для государственных (муниципальных) нужд</t>
  </si>
  <si>
    <t>0012</t>
  </si>
  <si>
    <t>Иные бюджетные ассигнования</t>
  </si>
  <si>
    <t>Межбюджетные трансферты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</si>
  <si>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>формирование и исполнение бюджета</t>
    </r>
  </si>
  <si>
    <t>8503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</si>
  <si>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>осуществление внешнего муниципального финансового контроля</t>
    </r>
  </si>
  <si>
    <t>8504</t>
  </si>
  <si>
    <t>Проведение выборов и референдумов</t>
  </si>
  <si>
    <t>Обеспечение проведения выборов и референдумов</t>
  </si>
  <si>
    <t>93</t>
  </si>
  <si>
    <t>Расходы на проведение выборов и референдумов в законодательные (предстваительные) органы поселений МО Щекинского района в рамках непрограммного направления деятельности "Обеспечение проведения выборов и референдумов"</t>
  </si>
  <si>
    <t xml:space="preserve">Закупка товаров, работ, услуг для муниципальных нужд в рамках непрограммного направления деятельности "Обеспечение проведения выборов и референдумов" </t>
  </si>
  <si>
    <t>2880</t>
  </si>
  <si>
    <t xml:space="preserve">Закупка товаров, работ и услуг для государственных (муниципальных) нужд </t>
  </si>
  <si>
    <t>13</t>
  </si>
  <si>
    <t>Расходы на обеспечение деятельности (оказание услуг) муниципальных учреждений</t>
  </si>
  <si>
    <t>0059</t>
  </si>
  <si>
    <t>2886</t>
  </si>
  <si>
    <t>2907</t>
  </si>
  <si>
    <t>2927</t>
  </si>
  <si>
    <t>2928</t>
  </si>
  <si>
    <t>2929</t>
  </si>
  <si>
    <t>2930</t>
  </si>
  <si>
    <t>500</t>
  </si>
  <si>
    <t>349,1</t>
  </si>
  <si>
    <t>Муниципальная программма " Управление муниципальными финансами в муниципальном 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</si>
  <si>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ЩР"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</si>
  <si>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МО"</t>
  </si>
  <si>
    <t>Подпрограмма "Оформление бесхозяйного имущества, расположенного на территории МО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</si>
  <si>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МО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</si>
  <si>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МО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</si>
  <si>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к решению Собрания депутатов МО город Советск "О бюджете  МО город Советск Щекинского района на 2014 год и плановый период 2014 и 2015 годов"</t>
  </si>
  <si>
    <t>к решению Собрания депутатов МО город Советск  "О бюджете  муниципального образования город Советск Щекинского района на 2014 год  и плановый период 2015 и 2016 годов"</t>
  </si>
  <si>
    <t xml:space="preserve">Источники внутреннего финансирования дефицита бюджета МО город Советск на 2014 год </t>
  </si>
  <si>
    <t>ФИЗИЧЕСКАЯ КУЛЬТУРА И СПОРТ</t>
  </si>
  <si>
    <t xml:space="preserve">Физическая культура </t>
  </si>
  <si>
    <t xml:space="preserve"> Обеспечение деятельности МУ «Стадион им. Е. И. Холодкова»</t>
  </si>
  <si>
    <t>ИТОГО:</t>
  </si>
  <si>
    <t>2016 год</t>
  </si>
  <si>
    <t>3194,3</t>
  </si>
  <si>
    <t>Условно утвержденные расходы по иным непрограммным мероприятиям в рамках непрограммных расходов</t>
  </si>
  <si>
    <t>9990</t>
  </si>
  <si>
    <t/>
  </si>
  <si>
    <t>усл.утв.</t>
  </si>
  <si>
    <t>на 2014 год</t>
  </si>
  <si>
    <t>к решению Собрания депутатов МО город Советск "О бюджете  МО город Советск Щекинского района на 2014 год и плановый период 2015 и 2016 годов"</t>
  </si>
  <si>
    <t>Администрация МО г.Советск</t>
  </si>
  <si>
    <t>Собрание депутатов МО город Советск</t>
  </si>
  <si>
    <t>872</t>
  </si>
  <si>
    <t>бюджетных ассигнований бюджета МО г.Советск Щекинского района на 2014 год по разделам, подразделам, целевым статьям (муниципальным  программам и непрограмным направлениям деятельности) и группам видов расходов классификации расходов бюджетов Российской Федерации</t>
  </si>
  <si>
    <t xml:space="preserve"> бюджетных ассигнований бюджета МО г.Советск на плановый период 2015 и 2016 годов по разделам, подразделам, целевым статьям (муниципальным  программам и непрограмным направлениям деятельности), группам видов расходов классификации расходов бюджета </t>
  </si>
  <si>
    <t>Подпрограмма «Перевод нежилых помещений в жилые на территории муниципального образования город Советск Щекинского района» в 2014-2016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</si>
  <si>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Непрограммные расходы</t>
  </si>
  <si>
    <t>0</t>
  </si>
  <si>
    <t>Иные непрограммные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</si>
  <si>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</si>
  <si>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</si>
  <si>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</si>
  <si>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 рамках непрограммного направления деятельности "Осуществление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</si>
  <si>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</si>
  <si>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8509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</si>
  <si>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</si>
  <si>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2931</t>
  </si>
  <si>
    <t>2903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</si>
  <si>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</si>
  <si>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Расходы за счет переданных полномочий на </t>
    </r>
    <r>
      <rPr>
        <u val="single"/>
        <sz val="8"/>
        <color indexed="8"/>
        <rFont val="Times New Roman"/>
        <family val="1"/>
      </rPr>
      <t>создание, содержание и организацию деятельности аварийно-спасательных служб</t>
    </r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</si>
  <si>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МО город Советск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</si>
  <si>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МО город Советск" в 2014-2016 годах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</si>
  <si>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МО город Советск" в 2014-2016 годах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</si>
  <si>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пожарной безопасности</t>
  </si>
  <si>
    <t>10</t>
  </si>
  <si>
    <t>2909</t>
  </si>
  <si>
    <t>2932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</si>
  <si>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</si>
  <si>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</si>
  <si>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</si>
  <si>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Дорожное хозяйство(дорожные фонды)</t>
  </si>
  <si>
    <t>2910</t>
  </si>
  <si>
    <t>2912</t>
  </si>
  <si>
    <t>2913</t>
  </si>
  <si>
    <t>2933</t>
  </si>
  <si>
    <t>Муниципальная программа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</si>
  <si>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МО город Советск" в 2014-2016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</si>
  <si>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МО город Советск" в 2014-2016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</si>
  <si>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МО город Советск" в 2014-2016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</si>
  <si>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Муниципальная программа «Развитие транспортной системы муниципального образования город Советск  Щекинского района»</t>
  </si>
  <si>
    <t>Подпрограмма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</si>
  <si>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</si>
  <si>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</si>
  <si>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</si>
  <si>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</si>
  <si>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подготовку, утверждение и выдача градостроительных планов земельных участков</t>
    </r>
  </si>
  <si>
    <t>8505</t>
  </si>
  <si>
    <t>8508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</si>
  <si>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организацию жилищного строительства</t>
    </r>
  </si>
  <si>
    <t>Жилищно-коммунальное хозяйство</t>
  </si>
  <si>
    <t>2915</t>
  </si>
  <si>
    <t>2934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</si>
  <si>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</si>
  <si>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</si>
  <si>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</si>
  <si>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</si>
  <si>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</si>
  <si>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</si>
  <si>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</si>
  <si>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Капитальный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</si>
  <si>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4</t>
  </si>
  <si>
    <t>2935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</si>
  <si>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в 2014-2016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</si>
  <si>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</si>
  <si>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2919</t>
  </si>
  <si>
    <t>2920</t>
  </si>
  <si>
    <t>2921</t>
  </si>
  <si>
    <t>2936</t>
  </si>
  <si>
    <t>2937</t>
  </si>
  <si>
    <t>Муниципальная программа "Благоустройство на территории муниципального образования город Советск Щекинского района"</t>
  </si>
  <si>
    <t>Подпрограмма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</si>
  <si>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</si>
  <si>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</si>
  <si>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1176,4</t>
  </si>
  <si>
    <t>70</t>
  </si>
  <si>
    <t>5</t>
  </si>
  <si>
    <t>Образование</t>
  </si>
  <si>
    <t>2944</t>
  </si>
  <si>
    <t>2924</t>
  </si>
  <si>
    <t>Повышение квалификации в рамках непрограммного направления деятельности "Обеспечение функционирования Администрации МО"</t>
  </si>
  <si>
    <t>"Обеспечение функционирования Администрации  МО"</t>
  </si>
  <si>
    <t>35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</si>
  <si>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</si>
  <si>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</si>
  <si>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300</t>
  </si>
  <si>
    <t>Социальное обеспечение и иные выплаты населению</t>
  </si>
  <si>
    <t>КУЛЬТУРА И КИНЕМАТОГРАФИЯ</t>
  </si>
  <si>
    <t>ДК</t>
  </si>
  <si>
    <t>Муниципальная программа"Развитие культуры в муниципальном образовании город Советск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</si>
  <si>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 в 2014-2016 годах» муниципальной программы"Развитие культуры в муниципальном образовании город Советск Щекинского района"</t>
  </si>
  <si>
    <t>Библиотека</t>
  </si>
  <si>
    <t>Подпрограмма «Развитие библиотечного дела в муниципальном образовании город Советск Щекинского района в 2014-2016 годах» муниципальной программы"Развитие культуры в муниципальном образовании город Советск Щекинского района"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</si>
  <si>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</si>
  <si>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8010</t>
  </si>
  <si>
    <t xml:space="preserve">Социальное обеспечение и иные выплаты населению </t>
  </si>
  <si>
    <t>ЗаконТульской области "О библиотечном деле"</t>
  </si>
  <si>
    <t>8011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</si>
  <si>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</si>
  <si>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Другие вопросы в области культуры, кинематографии</t>
  </si>
  <si>
    <t>Проведение праздничных мероприятий</t>
  </si>
  <si>
    <t>2926</t>
  </si>
  <si>
    <t>Резервные фонды</t>
  </si>
  <si>
    <t>Мобилизационная и вневойсковая подготовка</t>
  </si>
  <si>
    <t>Коммунальное хозяйство</t>
  </si>
  <si>
    <t>Благоустройство</t>
  </si>
  <si>
    <t>Наименование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</si>
  <si>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</si>
  <si>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</si>
  <si>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</si>
  <si>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</si>
  <si>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</si>
  <si>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</si>
  <si>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</si>
  <si>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</si>
  <si>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</si>
  <si>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</si>
  <si>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</si>
  <si>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</si>
  <si>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</si>
  <si>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871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</si>
  <si>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</si>
  <si>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</si>
  <si>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</si>
  <si>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</si>
  <si>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</si>
  <si>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</si>
  <si>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</si>
  <si>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</si>
  <si>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</si>
  <si>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</si>
  <si>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</si>
  <si>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</si>
  <si>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</si>
  <si>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</si>
  <si>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</si>
  <si>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</si>
  <si>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</si>
  <si>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</si>
  <si>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</si>
  <si>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Приложение 6</t>
  </si>
  <si>
    <t>Код главы</t>
  </si>
  <si>
    <t>Код группы, подгруппы, статьи и вида источников</t>
  </si>
  <si>
    <t>Погашение бюджетом  поселения кредитов от кредитных организаций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</si>
  <si>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</si>
  <si>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</si>
  <si>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</si>
  <si>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</si>
  <si>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</si>
  <si>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</si>
  <si>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</si>
  <si>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</si>
  <si>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</si>
  <si>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</si>
  <si>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</si>
  <si>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</si>
  <si>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</si>
  <si>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</si>
  <si>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</si>
  <si>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</si>
  <si>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94</t>
  </si>
  <si>
    <t>2881</t>
  </si>
  <si>
    <t>резервные фонды</t>
  </si>
  <si>
    <t>Управление резервным фондом администрации в рамках непрограммных направлений деятельности "Резервные фонды"</t>
  </si>
  <si>
    <t>от 23 декабря 2013 г. № 101-272</t>
  </si>
  <si>
    <t>от 23 декабря 2013 г.  № 101-272</t>
  </si>
  <si>
    <t>от 23 декабря 2013г. № 101-272</t>
  </si>
  <si>
    <t>от 23  декабря 2013г.№ 101-272</t>
  </si>
  <si>
    <t>от 23 декабря 2013 г.№ 101-272</t>
  </si>
  <si>
    <t>от 23 декабря 2013г.  № 101-272</t>
  </si>
  <si>
    <t>от  23 декабря 2013г.   № 101-272</t>
  </si>
  <si>
    <t>от 23 декабря 2013 г  .№ 101-272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</si>
</sst>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#,##0.00&quot;р.&quot;"/>
  </numFmts>
  <fonts count="84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6"/>
      <name val="Times New Roman"/>
      <family val="1"/>
    </font>
    <font>
      <sz val="10"/>
      <color indexed="4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u val="single"/>
      <sz val="8"/>
      <name val="Times New Roman"/>
      <family val="1"/>
    </font>
    <font>
      <sz val="8"/>
      <color indexed="12"/>
      <name val="Times New Roman"/>
      <family val="1"/>
    </font>
    <font>
      <b/>
      <sz val="8"/>
      <name val="Arial"/>
      <family val="3"/>
    </font>
    <font>
      <b/>
      <u val="single"/>
      <sz val="8"/>
      <color indexed="4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color indexed="4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55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7" fillId="0" borderId="10" xfId="0" applyFont="1" applyFill="1" applyBorder="1" applyAlignment="1" applyProtection="1">
      <alignment vertical="center" wrapText="1"/>
      <protection locked="0"/>
    </xf>
    <xf numFmtId="169" fontId="17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 wrapText="1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69" fontId="4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9" fillId="32" borderId="10" xfId="0" applyFont="1" applyFill="1" applyBorder="1" applyAlignment="1">
      <alignment horizontal="left" wrapText="1"/>
    </xf>
    <xf numFmtId="49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169" fontId="9" fillId="32" borderId="10" xfId="65" applyNumberFormat="1" applyFont="1" applyFill="1" applyBorder="1" applyAlignment="1">
      <alignment/>
    </xf>
    <xf numFmtId="169" fontId="7" fillId="32" borderId="10" xfId="65" applyNumberFormat="1" applyFont="1" applyFill="1" applyBorder="1" applyAlignment="1">
      <alignment/>
    </xf>
    <xf numFmtId="169" fontId="5" fillId="32" borderId="10" xfId="65" applyNumberFormat="1" applyFont="1" applyFill="1" applyBorder="1" applyAlignment="1">
      <alignment/>
    </xf>
    <xf numFmtId="49" fontId="13" fillId="32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right"/>
    </xf>
    <xf numFmtId="0" fontId="14" fillId="0" borderId="10" xfId="55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8" fillId="0" borderId="11" xfId="0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top"/>
    </xf>
    <xf numFmtId="0" fontId="17" fillId="0" borderId="0" xfId="0" applyFont="1" applyAlignment="1">
      <alignment wrapText="1"/>
    </xf>
    <xf numFmtId="168" fontId="17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 wrapText="1"/>
    </xf>
    <xf numFmtId="49" fontId="13" fillId="0" borderId="10" xfId="65" applyNumberFormat="1" applyFont="1" applyFill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49" fontId="12" fillId="0" borderId="10" xfId="65" applyNumberFormat="1" applyFont="1" applyFill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wrapText="1"/>
    </xf>
    <xf numFmtId="0" fontId="27" fillId="0" borderId="13" xfId="0" applyNumberFormat="1" applyFont="1" applyFill="1" applyBorder="1" applyAlignment="1">
      <alignment horizontal="center"/>
    </xf>
    <xf numFmtId="0" fontId="27" fillId="0" borderId="10" xfId="64" applyNumberFormat="1" applyFont="1" applyFill="1" applyBorder="1" applyAlignment="1">
      <alignment horizontal="justify" wrapText="1"/>
    </xf>
    <xf numFmtId="0" fontId="28" fillId="0" borderId="0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168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16" fillId="0" borderId="10" xfId="55" applyFont="1" applyFill="1" applyBorder="1" applyAlignment="1">
      <alignment horizontal="left" wrapText="1"/>
      <protection/>
    </xf>
    <xf numFmtId="168" fontId="16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30" fillId="4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>
      <alignment horizontal="left" vertical="center" wrapText="1"/>
    </xf>
    <xf numFmtId="49" fontId="30" fillId="18" borderId="10" xfId="0" applyNumberFormat="1" applyFont="1" applyFill="1" applyBorder="1" applyAlignment="1">
      <alignment horizontal="center"/>
    </xf>
    <xf numFmtId="49" fontId="30" fillId="32" borderId="10" xfId="0" applyNumberFormat="1" applyFont="1" applyFill="1" applyBorder="1" applyAlignment="1">
      <alignment horizontal="center"/>
    </xf>
    <xf numFmtId="0" fontId="30" fillId="34" borderId="10" xfId="0" applyFont="1" applyFill="1" applyBorder="1" applyAlignment="1">
      <alignment wrapText="1"/>
    </xf>
    <xf numFmtId="49" fontId="30" fillId="34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left" wrapText="1"/>
    </xf>
    <xf numFmtId="49" fontId="30" fillId="18" borderId="10" xfId="0" applyNumberFormat="1" applyFont="1" applyFill="1" applyBorder="1" applyAlignment="1">
      <alignment horizontal="left" vertical="center" wrapText="1"/>
    </xf>
    <xf numFmtId="49" fontId="30" fillId="34" borderId="10" xfId="0" applyNumberFormat="1" applyFont="1" applyFill="1" applyBorder="1" applyAlignment="1">
      <alignment wrapText="1"/>
    </xf>
    <xf numFmtId="0" fontId="30" fillId="32" borderId="10" xfId="0" applyFont="1" applyFill="1" applyBorder="1" applyAlignment="1">
      <alignment horizontal="center" vertical="center"/>
    </xf>
    <xf numFmtId="49" fontId="30" fillId="32" borderId="10" xfId="0" applyNumberFormat="1" applyFont="1" applyFill="1" applyBorder="1" applyAlignment="1">
      <alignment horizontal="center" textRotation="90" wrapText="1"/>
    </xf>
    <xf numFmtId="49" fontId="30" fillId="4" borderId="10" xfId="0" applyNumberFormat="1" applyFont="1" applyFill="1" applyBorder="1" applyAlignment="1">
      <alignment horizontal="left" wrapText="1"/>
    </xf>
    <xf numFmtId="49" fontId="31" fillId="0" borderId="10" xfId="0" applyNumberFormat="1" applyFont="1" applyBorder="1" applyAlignment="1">
      <alignment/>
    </xf>
    <xf numFmtId="49" fontId="24" fillId="33" borderId="10" xfId="0" applyNumberFormat="1" applyFont="1" applyFill="1" applyBorder="1" applyAlignment="1">
      <alignment horizontal="center"/>
    </xf>
    <xf numFmtId="49" fontId="31" fillId="18" borderId="10" xfId="0" applyNumberFormat="1" applyFont="1" applyFill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49" fontId="31" fillId="34" borderId="10" xfId="0" applyNumberFormat="1" applyFont="1" applyFill="1" applyBorder="1" applyAlignment="1">
      <alignment horizontal="center"/>
    </xf>
    <xf numFmtId="0" fontId="30" fillId="34" borderId="10" xfId="0" applyFont="1" applyFill="1" applyBorder="1" applyAlignment="1">
      <alignment horizontal="left" wrapText="1"/>
    </xf>
    <xf numFmtId="49" fontId="31" fillId="33" borderId="10" xfId="0" applyNumberFormat="1" applyFont="1" applyFill="1" applyBorder="1" applyAlignment="1">
      <alignment horizontal="center"/>
    </xf>
    <xf numFmtId="49" fontId="31" fillId="4" borderId="10" xfId="0" applyNumberFormat="1" applyFont="1" applyFill="1" applyBorder="1" applyAlignment="1">
      <alignment horizontal="center"/>
    </xf>
    <xf numFmtId="49" fontId="31" fillId="32" borderId="10" xfId="0" applyNumberFormat="1" applyFont="1" applyFill="1" applyBorder="1" applyAlignment="1">
      <alignment horizontal="center"/>
    </xf>
    <xf numFmtId="0" fontId="31" fillId="32" borderId="10" xfId="0" applyFont="1" applyFill="1" applyBorder="1" applyAlignment="1">
      <alignment/>
    </xf>
    <xf numFmtId="49" fontId="31" fillId="32" borderId="10" xfId="0" applyNumberFormat="1" applyFont="1" applyFill="1" applyBorder="1" applyAlignment="1">
      <alignment wrapText="1"/>
    </xf>
    <xf numFmtId="0" fontId="31" fillId="0" borderId="0" xfId="0" applyFont="1" applyAlignment="1">
      <alignment/>
    </xf>
    <xf numFmtId="169" fontId="30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4" borderId="10" xfId="0" applyFont="1" applyFill="1" applyBorder="1" applyAlignment="1">
      <alignment horizontal="center"/>
    </xf>
    <xf numFmtId="0" fontId="31" fillId="18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31" fillId="32" borderId="10" xfId="0" applyFont="1" applyFill="1" applyBorder="1" applyAlignment="1">
      <alignment horizontal="center"/>
    </xf>
    <xf numFmtId="49" fontId="31" fillId="34" borderId="10" xfId="0" applyNumberFormat="1" applyFont="1" applyFill="1" applyBorder="1" applyAlignment="1">
      <alignment wrapText="1"/>
    </xf>
    <xf numFmtId="49" fontId="30" fillId="35" borderId="10" xfId="0" applyNumberFormat="1" applyFont="1" applyFill="1" applyBorder="1" applyAlignment="1">
      <alignment horizontal="left" vertical="center" wrapText="1"/>
    </xf>
    <xf numFmtId="49" fontId="30" fillId="35" borderId="10" xfId="0" applyNumberFormat="1" applyFont="1" applyFill="1" applyBorder="1" applyAlignment="1">
      <alignment horizontal="center"/>
    </xf>
    <xf numFmtId="49" fontId="31" fillId="35" borderId="10" xfId="0" applyNumberFormat="1" applyFont="1" applyFill="1" applyBorder="1" applyAlignment="1">
      <alignment horizontal="center"/>
    </xf>
    <xf numFmtId="0" fontId="31" fillId="35" borderId="10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left" wrapText="1"/>
    </xf>
    <xf numFmtId="0" fontId="30" fillId="4" borderId="10" xfId="0" applyFont="1" applyFill="1" applyBorder="1" applyAlignment="1">
      <alignment horizontal="left" wrapText="1"/>
    </xf>
    <xf numFmtId="0" fontId="30" fillId="18" borderId="10" xfId="0" applyFont="1" applyFill="1" applyBorder="1" applyAlignment="1">
      <alignment horizontal="left" wrapText="1"/>
    </xf>
    <xf numFmtId="0" fontId="31" fillId="32" borderId="10" xfId="0" applyFont="1" applyFill="1" applyBorder="1" applyAlignment="1">
      <alignment horizontal="left" wrapText="1"/>
    </xf>
    <xf numFmtId="0" fontId="30" fillId="18" borderId="10" xfId="0" applyFont="1" applyFill="1" applyBorder="1" applyAlignment="1">
      <alignment wrapText="1"/>
    </xf>
    <xf numFmtId="0" fontId="30" fillId="32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35" borderId="10" xfId="0" applyFont="1" applyFill="1" applyBorder="1" applyAlignment="1">
      <alignment horizontal="left" wrapText="1"/>
    </xf>
    <xf numFmtId="0" fontId="30" fillId="18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horizontal="center" wrapText="1"/>
    </xf>
    <xf numFmtId="0" fontId="30" fillId="4" borderId="10" xfId="0" applyFont="1" applyFill="1" applyBorder="1" applyAlignment="1">
      <alignment horizontal="center" wrapText="1"/>
    </xf>
    <xf numFmtId="0" fontId="30" fillId="18" borderId="10" xfId="0" applyFont="1" applyFill="1" applyBorder="1" applyAlignment="1">
      <alignment horizontal="center" wrapText="1"/>
    </xf>
    <xf numFmtId="0" fontId="30" fillId="35" borderId="10" xfId="0" applyFont="1" applyFill="1" applyBorder="1" applyAlignment="1">
      <alignment horizontal="center" wrapText="1"/>
    </xf>
    <xf numFmtId="49" fontId="31" fillId="32" borderId="10" xfId="0" applyNumberFormat="1" applyFont="1" applyFill="1" applyBorder="1" applyAlignment="1">
      <alignment horizontal="center" wrapText="1"/>
    </xf>
    <xf numFmtId="0" fontId="31" fillId="32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wrapText="1"/>
    </xf>
    <xf numFmtId="2" fontId="30" fillId="18" borderId="10" xfId="0" applyNumberFormat="1" applyFont="1" applyFill="1" applyBorder="1" applyAlignment="1">
      <alignment horizontal="center"/>
    </xf>
    <xf numFmtId="1" fontId="30" fillId="4" borderId="10" xfId="0" applyNumberFormat="1" applyFont="1" applyFill="1" applyBorder="1" applyAlignment="1">
      <alignment horizontal="left" vertical="center" wrapText="1"/>
    </xf>
    <xf numFmtId="0" fontId="30" fillId="4" borderId="10" xfId="0" applyFont="1" applyFill="1" applyBorder="1" applyAlignment="1">
      <alignment horizontal="center"/>
    </xf>
    <xf numFmtId="49" fontId="30" fillId="4" borderId="10" xfId="0" applyNumberFormat="1" applyFont="1" applyFill="1" applyBorder="1" applyAlignment="1">
      <alignment horizontal="center" wrapText="1"/>
    </xf>
    <xf numFmtId="2" fontId="30" fillId="4" borderId="10" xfId="0" applyNumberFormat="1" applyFont="1" applyFill="1" applyBorder="1" applyAlignment="1">
      <alignment horizontal="center"/>
    </xf>
    <xf numFmtId="2" fontId="31" fillId="32" borderId="10" xfId="0" applyNumberFormat="1" applyFont="1" applyFill="1" applyBorder="1" applyAlignment="1">
      <alignment horizontal="center"/>
    </xf>
    <xf numFmtId="49" fontId="30" fillId="18" borderId="10" xfId="0" applyNumberFormat="1" applyFont="1" applyFill="1" applyBorder="1" applyAlignment="1">
      <alignment horizontal="center" wrapText="1"/>
    </xf>
    <xf numFmtId="49" fontId="31" fillId="18" borderId="10" xfId="0" applyNumberFormat="1" applyFont="1" applyFill="1" applyBorder="1" applyAlignment="1">
      <alignment horizontal="center" wrapText="1"/>
    </xf>
    <xf numFmtId="2" fontId="31" fillId="18" borderId="10" xfId="0" applyNumberFormat="1" applyFont="1" applyFill="1" applyBorder="1" applyAlignment="1">
      <alignment horizontal="center"/>
    </xf>
    <xf numFmtId="49" fontId="31" fillId="35" borderId="10" xfId="0" applyNumberFormat="1" applyFont="1" applyFill="1" applyBorder="1" applyAlignment="1">
      <alignment horizontal="center" wrapText="1"/>
    </xf>
    <xf numFmtId="2" fontId="31" fillId="35" borderId="10" xfId="0" applyNumberFormat="1" applyFont="1" applyFill="1" applyBorder="1" applyAlignment="1">
      <alignment horizontal="center"/>
    </xf>
    <xf numFmtId="49" fontId="31" fillId="34" borderId="10" xfId="0" applyNumberFormat="1" applyFont="1" applyFill="1" applyBorder="1" applyAlignment="1">
      <alignment horizontal="center" wrapText="1"/>
    </xf>
    <xf numFmtId="2" fontId="31" fillId="34" borderId="10" xfId="0" applyNumberFormat="1" applyFont="1" applyFill="1" applyBorder="1" applyAlignment="1">
      <alignment horizontal="center"/>
    </xf>
    <xf numFmtId="0" fontId="30" fillId="35" borderId="10" xfId="0" applyNumberFormat="1" applyFont="1" applyFill="1" applyBorder="1" applyAlignment="1">
      <alignment horizontal="left" wrapText="1"/>
    </xf>
    <xf numFmtId="49" fontId="30" fillId="35" borderId="10" xfId="0" applyNumberFormat="1" applyFont="1" applyFill="1" applyBorder="1" applyAlignment="1">
      <alignment horizontal="center" wrapText="1"/>
    </xf>
    <xf numFmtId="2" fontId="30" fillId="35" borderId="10" xfId="0" applyNumberFormat="1" applyFont="1" applyFill="1" applyBorder="1" applyAlignment="1">
      <alignment horizontal="center"/>
    </xf>
    <xf numFmtId="49" fontId="31" fillId="4" borderId="10" xfId="0" applyNumberFormat="1" applyFont="1" applyFill="1" applyBorder="1" applyAlignment="1">
      <alignment horizontal="center" wrapText="1"/>
    </xf>
    <xf numFmtId="0" fontId="30" fillId="35" borderId="10" xfId="0" applyNumberFormat="1" applyFont="1" applyFill="1" applyBorder="1" applyAlignment="1">
      <alignment wrapText="1"/>
    </xf>
    <xf numFmtId="0" fontId="31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31" fillId="32" borderId="0" xfId="0" applyFont="1" applyFill="1" applyAlignment="1">
      <alignment/>
    </xf>
    <xf numFmtId="1" fontId="30" fillId="35" borderId="10" xfId="0" applyNumberFormat="1" applyFont="1" applyFill="1" applyBorder="1" applyAlignment="1">
      <alignment horizontal="left" vertical="center" wrapText="1"/>
    </xf>
    <xf numFmtId="49" fontId="30" fillId="34" borderId="10" xfId="0" applyNumberFormat="1" applyFont="1" applyFill="1" applyBorder="1" applyAlignment="1">
      <alignment horizontal="center" wrapText="1"/>
    </xf>
    <xf numFmtId="49" fontId="31" fillId="32" borderId="10" xfId="0" applyNumberFormat="1" applyFont="1" applyFill="1" applyBorder="1" applyAlignment="1">
      <alignment horizontal="center" textRotation="90" wrapText="1"/>
    </xf>
    <xf numFmtId="49" fontId="30" fillId="4" borderId="10" xfId="0" applyNumberFormat="1" applyFont="1" applyFill="1" applyBorder="1" applyAlignment="1">
      <alignment vertical="center" wrapText="1"/>
    </xf>
    <xf numFmtId="49" fontId="34" fillId="4" borderId="10" xfId="0" applyNumberFormat="1" applyFont="1" applyFill="1" applyBorder="1" applyAlignment="1">
      <alignment horizontal="center"/>
    </xf>
    <xf numFmtId="49" fontId="10" fillId="18" borderId="10" xfId="0" applyNumberFormat="1" applyFont="1" applyFill="1" applyBorder="1" applyAlignment="1">
      <alignment horizontal="center"/>
    </xf>
    <xf numFmtId="2" fontId="8" fillId="32" borderId="10" xfId="54" applyNumberFormat="1" applyFont="1" applyFill="1" applyBorder="1" applyAlignment="1" applyProtection="1">
      <alignment horizontal="left" wrapText="1"/>
      <protection hidden="1"/>
    </xf>
    <xf numFmtId="49" fontId="8" fillId="32" borderId="10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2" fontId="10" fillId="4" borderId="10" xfId="0" applyNumberFormat="1" applyFont="1" applyFill="1" applyBorder="1" applyAlignment="1">
      <alignment horizontal="center"/>
    </xf>
    <xf numFmtId="2" fontId="10" fillId="18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2" fontId="30" fillId="4" borderId="10" xfId="0" applyNumberFormat="1" applyFont="1" applyFill="1" applyBorder="1" applyAlignment="1">
      <alignment horizontal="center" wrapText="1"/>
    </xf>
    <xf numFmtId="2" fontId="31" fillId="18" borderId="10" xfId="54" applyNumberFormat="1" applyFont="1" applyFill="1" applyBorder="1" applyAlignment="1" applyProtection="1">
      <alignment horizontal="left" wrapText="1"/>
      <protection hidden="1"/>
    </xf>
    <xf numFmtId="2" fontId="30" fillId="18" borderId="10" xfId="0" applyNumberFormat="1" applyFont="1" applyFill="1" applyBorder="1" applyAlignment="1">
      <alignment horizontal="center" wrapText="1"/>
    </xf>
    <xf numFmtId="2" fontId="31" fillId="32" borderId="10" xfId="54" applyNumberFormat="1" applyFont="1" applyFill="1" applyBorder="1" applyAlignment="1" applyProtection="1">
      <alignment horizontal="left" wrapText="1"/>
      <protection hidden="1"/>
    </xf>
    <xf numFmtId="2" fontId="31" fillId="32" borderId="10" xfId="0" applyNumberFormat="1" applyFont="1" applyFill="1" applyBorder="1" applyAlignment="1">
      <alignment horizontal="center" wrapText="1"/>
    </xf>
    <xf numFmtId="2" fontId="30" fillId="32" borderId="10" xfId="0" applyNumberFormat="1" applyFont="1" applyFill="1" applyBorder="1" applyAlignment="1">
      <alignment horizontal="center"/>
    </xf>
    <xf numFmtId="0" fontId="30" fillId="34" borderId="10" xfId="0" applyNumberFormat="1" applyFont="1" applyFill="1" applyBorder="1" applyAlignment="1">
      <alignment wrapText="1"/>
    </xf>
    <xf numFmtId="49" fontId="21" fillId="33" borderId="10" xfId="0" applyNumberFormat="1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/>
    </xf>
    <xf numFmtId="49" fontId="34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 wrapText="1"/>
    </xf>
    <xf numFmtId="49" fontId="21" fillId="33" borderId="10" xfId="0" applyNumberFormat="1" applyFont="1" applyFill="1" applyBorder="1" applyAlignment="1">
      <alignment wrapText="1"/>
    </xf>
    <xf numFmtId="49" fontId="21" fillId="33" borderId="10" xfId="0" applyNumberFormat="1" applyFont="1" applyFill="1" applyBorder="1" applyAlignment="1">
      <alignment horizontal="center"/>
    </xf>
    <xf numFmtId="49" fontId="30" fillId="18" borderId="10" xfId="0" applyNumberFormat="1" applyFont="1" applyFill="1" applyBorder="1" applyAlignment="1">
      <alignment horizontal="left" wrapText="1"/>
    </xf>
    <xf numFmtId="49" fontId="30" fillId="35" borderId="10" xfId="0" applyNumberFormat="1" applyFont="1" applyFill="1" applyBorder="1" applyAlignment="1">
      <alignment horizontal="left" wrapText="1"/>
    </xf>
    <xf numFmtId="2" fontId="30" fillId="35" borderId="10" xfId="0" applyNumberFormat="1" applyFont="1" applyFill="1" applyBorder="1" applyAlignment="1">
      <alignment horizontal="left" wrapText="1"/>
    </xf>
    <xf numFmtId="2" fontId="30" fillId="34" borderId="10" xfId="0" applyNumberFormat="1" applyFont="1" applyFill="1" applyBorder="1" applyAlignment="1">
      <alignment horizontal="center"/>
    </xf>
    <xf numFmtId="0" fontId="30" fillId="34" borderId="10" xfId="0" applyNumberFormat="1" applyFont="1" applyFill="1" applyBorder="1" applyAlignment="1">
      <alignment horizontal="center" wrapText="1"/>
    </xf>
    <xf numFmtId="2" fontId="30" fillId="35" borderId="10" xfId="0" applyNumberFormat="1" applyFont="1" applyFill="1" applyBorder="1" applyAlignment="1">
      <alignment horizontal="center" wrapText="1"/>
    </xf>
    <xf numFmtId="0" fontId="31" fillId="32" borderId="10" xfId="0" applyNumberFormat="1" applyFont="1" applyFill="1" applyBorder="1" applyAlignment="1">
      <alignment horizontal="center" wrapText="1"/>
    </xf>
    <xf numFmtId="0" fontId="10" fillId="18" borderId="10" xfId="0" applyNumberFormat="1" applyFont="1" applyFill="1" applyBorder="1" applyAlignment="1">
      <alignment wrapText="1"/>
    </xf>
    <xf numFmtId="49" fontId="8" fillId="18" borderId="10" xfId="0" applyNumberFormat="1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/>
    </xf>
    <xf numFmtId="0" fontId="10" fillId="35" borderId="10" xfId="0" applyNumberFormat="1" applyFont="1" applyFill="1" applyBorder="1" applyAlignment="1">
      <alignment wrapText="1"/>
    </xf>
    <xf numFmtId="49" fontId="10" fillId="35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2" fontId="34" fillId="33" borderId="10" xfId="0" applyNumberFormat="1" applyFont="1" applyFill="1" applyBorder="1" applyAlignment="1">
      <alignment horizontal="center"/>
    </xf>
    <xf numFmtId="2" fontId="30" fillId="33" borderId="10" xfId="0" applyNumberFormat="1" applyFont="1" applyFill="1" applyBorder="1" applyAlignment="1">
      <alignment horizontal="center"/>
    </xf>
    <xf numFmtId="2" fontId="34" fillId="4" borderId="10" xfId="0" applyNumberFormat="1" applyFont="1" applyFill="1" applyBorder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33" borderId="10" xfId="0" applyNumberFormat="1" applyFont="1" applyFill="1" applyBorder="1" applyAlignment="1">
      <alignment horizontal="center"/>
    </xf>
    <xf numFmtId="2" fontId="31" fillId="4" borderId="10" xfId="0" applyNumberFormat="1" applyFont="1" applyFill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/>
    </xf>
    <xf numFmtId="2" fontId="36" fillId="4" borderId="10" xfId="0" applyNumberFormat="1" applyFont="1" applyFill="1" applyBorder="1" applyAlignment="1">
      <alignment horizontal="center"/>
    </xf>
    <xf numFmtId="49" fontId="37" fillId="4" borderId="10" xfId="0" applyNumberFormat="1" applyFont="1" applyFill="1" applyBorder="1" applyAlignment="1">
      <alignment horizontal="center"/>
    </xf>
    <xf numFmtId="0" fontId="31" fillId="32" borderId="10" xfId="0" applyFont="1" applyFill="1" applyBorder="1" applyAlignment="1">
      <alignment horizontal="center" wrapText="1"/>
    </xf>
    <xf numFmtId="0" fontId="30" fillId="35" borderId="10" xfId="0" applyFont="1" applyFill="1" applyBorder="1" applyAlignment="1">
      <alignment horizontal="left" vertical="center" wrapText="1"/>
    </xf>
    <xf numFmtId="0" fontId="30" fillId="34" borderId="10" xfId="0" applyFont="1" applyFill="1" applyBorder="1" applyAlignment="1">
      <alignment horizontal="left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1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left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right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2" fontId="30" fillId="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wrapText="1"/>
    </xf>
    <xf numFmtId="169" fontId="30" fillId="0" borderId="15" xfId="0" applyNumberFormat="1" applyFont="1" applyFill="1" applyBorder="1" applyAlignment="1">
      <alignment horizontal="center" wrapText="1"/>
    </xf>
    <xf numFmtId="169" fontId="30" fillId="0" borderId="0" xfId="0" applyNumberFormat="1" applyFont="1" applyFill="1" applyBorder="1" applyAlignment="1">
      <alignment horizontal="center" wrapText="1"/>
    </xf>
    <xf numFmtId="49" fontId="31" fillId="0" borderId="10" xfId="0" applyNumberFormat="1" applyFont="1" applyBorder="1" applyAlignment="1">
      <alignment/>
    </xf>
    <xf numFmtId="0" fontId="30" fillId="32" borderId="10" xfId="53" applyNumberFormat="1" applyFont="1" applyFill="1" applyBorder="1" applyAlignment="1" applyProtection="1">
      <alignment horizontal="center" wrapText="1"/>
      <protection hidden="1"/>
    </xf>
    <xf numFmtId="0" fontId="31" fillId="32" borderId="10" xfId="53" applyNumberFormat="1" applyFont="1" applyFill="1" applyBorder="1" applyAlignment="1" applyProtection="1">
      <alignment horizontal="center" wrapText="1"/>
      <protection hidden="1"/>
    </xf>
    <xf numFmtId="49" fontId="21" fillId="33" borderId="10" xfId="0" applyNumberFormat="1" applyFont="1" applyFill="1" applyBorder="1" applyAlignment="1">
      <alignment horizontal="right" wrapText="1"/>
    </xf>
    <xf numFmtId="2" fontId="21" fillId="33" borderId="10" xfId="0" applyNumberFormat="1" applyFont="1" applyFill="1" applyBorder="1" applyAlignment="1">
      <alignment horizontal="center" wrapText="1"/>
    </xf>
    <xf numFmtId="49" fontId="32" fillId="36" borderId="10" xfId="0" applyNumberFormat="1" applyFont="1" applyFill="1" applyBorder="1" applyAlignment="1">
      <alignment horizontal="left" vertical="center" wrapText="1"/>
    </xf>
    <xf numFmtId="49" fontId="30" fillId="36" borderId="10" xfId="0" applyNumberFormat="1" applyFont="1" applyFill="1" applyBorder="1" applyAlignment="1">
      <alignment horizontal="center" vertical="center" wrapText="1"/>
    </xf>
    <xf numFmtId="49" fontId="30" fillId="18" borderId="10" xfId="0" applyNumberFormat="1" applyFont="1" applyFill="1" applyBorder="1" applyAlignment="1">
      <alignment wrapText="1"/>
    </xf>
    <xf numFmtId="49" fontId="30" fillId="35" borderId="10" xfId="0" applyNumberFormat="1" applyFont="1" applyFill="1" applyBorder="1" applyAlignment="1">
      <alignment wrapText="1"/>
    </xf>
    <xf numFmtId="49" fontId="32" fillId="36" borderId="10" xfId="0" applyNumberFormat="1" applyFont="1" applyFill="1" applyBorder="1" applyAlignment="1">
      <alignment horizontal="center" vertical="center" wrapText="1"/>
    </xf>
    <xf numFmtId="2" fontId="30" fillId="36" borderId="10" xfId="0" applyNumberFormat="1" applyFont="1" applyFill="1" applyBorder="1" applyAlignment="1">
      <alignment horizontal="center" vertical="center" wrapText="1"/>
    </xf>
    <xf numFmtId="49" fontId="32" fillId="36" borderId="10" xfId="0" applyNumberFormat="1" applyFont="1" applyFill="1" applyBorder="1" applyAlignment="1">
      <alignment wrapText="1"/>
    </xf>
    <xf numFmtId="49" fontId="32" fillId="36" borderId="10" xfId="0" applyNumberFormat="1" applyFont="1" applyFill="1" applyBorder="1" applyAlignment="1">
      <alignment horizontal="center"/>
    </xf>
    <xf numFmtId="49" fontId="38" fillId="36" borderId="10" xfId="0" applyNumberFormat="1" applyFont="1" applyFill="1" applyBorder="1" applyAlignment="1">
      <alignment horizontal="center"/>
    </xf>
    <xf numFmtId="2" fontId="10" fillId="18" borderId="10" xfId="54" applyNumberFormat="1" applyFont="1" applyFill="1" applyBorder="1" applyAlignment="1" applyProtection="1">
      <alignment horizontal="left" wrapText="1"/>
      <protection hidden="1"/>
    </xf>
    <xf numFmtId="0" fontId="8" fillId="0" borderId="10" xfId="0" applyFont="1" applyFill="1" applyBorder="1" applyAlignment="1">
      <alignment horizontal="left" wrapText="1"/>
    </xf>
    <xf numFmtId="0" fontId="30" fillId="4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2" fontId="10" fillId="35" borderId="10" xfId="54" applyNumberFormat="1" applyFont="1" applyFill="1" applyBorder="1" applyAlignment="1" applyProtection="1">
      <alignment horizontal="left" wrapText="1"/>
      <protection hidden="1"/>
    </xf>
    <xf numFmtId="0" fontId="30" fillId="36" borderId="10" xfId="0" applyFont="1" applyFill="1" applyBorder="1" applyAlignment="1">
      <alignment wrapText="1"/>
    </xf>
    <xf numFmtId="49" fontId="30" fillId="36" borderId="10" xfId="0" applyNumberFormat="1" applyFont="1" applyFill="1" applyBorder="1" applyAlignment="1">
      <alignment horizontal="center"/>
    </xf>
    <xf numFmtId="1" fontId="39" fillId="33" borderId="10" xfId="0" applyNumberFormat="1" applyFont="1" applyFill="1" applyBorder="1" applyAlignment="1">
      <alignment horizontal="left" vertical="center" wrapText="1"/>
    </xf>
    <xf numFmtId="2" fontId="30" fillId="36" borderId="10" xfId="0" applyNumberFormat="1" applyFont="1" applyFill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/>
    </xf>
    <xf numFmtId="169" fontId="20" fillId="32" borderId="15" xfId="0" applyNumberFormat="1" applyFont="1" applyFill="1" applyBorder="1" applyAlignment="1">
      <alignment horizontal="center" vertical="center" wrapText="1"/>
    </xf>
    <xf numFmtId="176" fontId="12" fillId="0" borderId="10" xfId="54" applyNumberFormat="1" applyFont="1" applyFill="1" applyBorder="1" applyAlignment="1" applyProtection="1">
      <alignment horizontal="center"/>
      <protection hidden="1"/>
    </xf>
    <xf numFmtId="174" fontId="12" fillId="0" borderId="10" xfId="54" applyNumberFormat="1" applyFont="1" applyFill="1" applyBorder="1" applyAlignment="1" applyProtection="1">
      <alignment horizontal="center"/>
      <protection hidden="1"/>
    </xf>
    <xf numFmtId="2" fontId="12" fillId="0" borderId="10" xfId="54" applyNumberFormat="1" applyFont="1" applyFill="1" applyBorder="1" applyAlignment="1" applyProtection="1">
      <alignment horizontal="center"/>
      <protection hidden="1"/>
    </xf>
    <xf numFmtId="1" fontId="13" fillId="4" borderId="10" xfId="0" applyNumberFormat="1" applyFont="1" applyFill="1" applyBorder="1" applyAlignment="1">
      <alignment horizontal="center" wrapText="1"/>
    </xf>
    <xf numFmtId="49" fontId="13" fillId="4" borderId="10" xfId="65" applyNumberFormat="1" applyFont="1" applyFill="1" applyBorder="1" applyAlignment="1">
      <alignment horizontal="center"/>
    </xf>
    <xf numFmtId="49" fontId="26" fillId="4" borderId="10" xfId="0" applyNumberFormat="1" applyFont="1" applyFill="1" applyBorder="1" applyAlignment="1">
      <alignment horizontal="center"/>
    </xf>
    <xf numFmtId="49" fontId="13" fillId="4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left" wrapText="1"/>
    </xf>
    <xf numFmtId="0" fontId="12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30" fillId="32" borderId="16" xfId="0" applyFont="1" applyFill="1" applyBorder="1" applyAlignment="1">
      <alignment horizontal="center" vertical="center"/>
    </xf>
    <xf numFmtId="0" fontId="30" fillId="32" borderId="13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2" fontId="30" fillId="3" borderId="10" xfId="65" applyNumberFormat="1" applyFont="1" applyFill="1" applyBorder="1" applyAlignment="1">
      <alignment horizontal="center" wrapText="1"/>
    </xf>
    <xf numFmtId="0" fontId="21" fillId="3" borderId="10" xfId="0" applyFont="1" applyFill="1" applyBorder="1" applyAlignment="1">
      <alignment horizontal="center" vertical="center"/>
    </xf>
    <xf numFmtId="49" fontId="21" fillId="3" borderId="10" xfId="0" applyNumberFormat="1" applyFont="1" applyFill="1" applyBorder="1" applyAlignment="1">
      <alignment horizontal="center" wrapText="1"/>
    </xf>
    <xf numFmtId="49" fontId="21" fillId="3" borderId="10" xfId="0" applyNumberFormat="1" applyFont="1" applyFill="1" applyBorder="1" applyAlignment="1">
      <alignment horizontal="center" textRotation="90" wrapText="1"/>
    </xf>
    <xf numFmtId="49" fontId="24" fillId="3" borderId="10" xfId="0" applyNumberFormat="1" applyFont="1" applyFill="1" applyBorder="1" applyAlignment="1">
      <alignment horizontal="center" textRotation="90" wrapText="1"/>
    </xf>
    <xf numFmtId="0" fontId="9" fillId="3" borderId="10" xfId="0" applyFont="1" applyFill="1" applyBorder="1" applyAlignment="1">
      <alignment horizontal="center"/>
    </xf>
    <xf numFmtId="49" fontId="21" fillId="32" borderId="10" xfId="0" applyNumberFormat="1" applyFont="1" applyFill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7" fillId="32" borderId="0" xfId="0" applyFont="1" applyFill="1" applyAlignment="1">
      <alignment/>
    </xf>
    <xf numFmtId="0" fontId="21" fillId="3" borderId="10" xfId="0" applyFont="1" applyFill="1" applyBorder="1" applyAlignment="1">
      <alignment/>
    </xf>
    <xf numFmtId="0" fontId="21" fillId="3" borderId="10" xfId="0" applyFont="1" applyFill="1" applyBorder="1" applyAlignment="1">
      <alignment horizontal="center"/>
    </xf>
    <xf numFmtId="2" fontId="21" fillId="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 wrapText="1"/>
    </xf>
    <xf numFmtId="49" fontId="30" fillId="18" borderId="10" xfId="0" applyNumberFormat="1" applyFont="1" applyFill="1" applyBorder="1" applyAlignment="1">
      <alignment horizontal="center" vertical="center" wrapText="1"/>
    </xf>
    <xf numFmtId="49" fontId="30" fillId="35" borderId="10" xfId="0" applyNumberFormat="1" applyFont="1" applyFill="1" applyBorder="1" applyAlignment="1">
      <alignment horizontal="center" vertical="center" wrapText="1"/>
    </xf>
    <xf numFmtId="1" fontId="30" fillId="18" borderId="10" xfId="0" applyNumberFormat="1" applyFont="1" applyFill="1" applyBorder="1" applyAlignment="1">
      <alignment horizontal="center" vertical="center" wrapText="1"/>
    </xf>
    <xf numFmtId="1" fontId="30" fillId="35" borderId="10" xfId="0" applyNumberFormat="1" applyFont="1" applyFill="1" applyBorder="1" applyAlignment="1">
      <alignment horizontal="center" vertical="center" wrapText="1"/>
    </xf>
    <xf numFmtId="1" fontId="30" fillId="4" borderId="10" xfId="0" applyNumberFormat="1" applyFont="1" applyFill="1" applyBorder="1" applyAlignment="1">
      <alignment horizontal="center" vertical="center" wrapText="1"/>
    </xf>
    <xf numFmtId="0" fontId="30" fillId="35" borderId="10" xfId="0" applyNumberFormat="1" applyFont="1" applyFill="1" applyBorder="1" applyAlignment="1">
      <alignment horizontal="center" wrapText="1"/>
    </xf>
    <xf numFmtId="2" fontId="31" fillId="18" borderId="10" xfId="54" applyNumberFormat="1" applyFont="1" applyFill="1" applyBorder="1" applyAlignment="1" applyProtection="1">
      <alignment horizontal="center" wrapText="1"/>
      <protection hidden="1"/>
    </xf>
    <xf numFmtId="2" fontId="31" fillId="32" borderId="10" xfId="54" applyNumberFormat="1" applyFont="1" applyFill="1" applyBorder="1" applyAlignment="1" applyProtection="1">
      <alignment horizontal="center" wrapText="1"/>
      <protection hidden="1"/>
    </xf>
    <xf numFmtId="0" fontId="10" fillId="18" borderId="10" xfId="0" applyNumberFormat="1" applyFont="1" applyFill="1" applyBorder="1" applyAlignment="1">
      <alignment horizontal="center" wrapText="1"/>
    </xf>
    <xf numFmtId="0" fontId="10" fillId="35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wrapText="1"/>
    </xf>
    <xf numFmtId="49" fontId="32" fillId="36" borderId="10" xfId="0" applyNumberFormat="1" applyFont="1" applyFill="1" applyBorder="1" applyAlignment="1">
      <alignment horizontal="center" wrapText="1"/>
    </xf>
    <xf numFmtId="2" fontId="10" fillId="18" borderId="10" xfId="54" applyNumberFormat="1" applyFont="1" applyFill="1" applyBorder="1" applyAlignment="1" applyProtection="1">
      <alignment horizontal="center" wrapText="1"/>
      <protection hidden="1"/>
    </xf>
    <xf numFmtId="2" fontId="10" fillId="35" borderId="10" xfId="54" applyNumberFormat="1" applyFont="1" applyFill="1" applyBorder="1" applyAlignment="1" applyProtection="1">
      <alignment horizontal="center" wrapText="1"/>
      <protection hidden="1"/>
    </xf>
    <xf numFmtId="0" fontId="8" fillId="0" borderId="10" xfId="0" applyFont="1" applyFill="1" applyBorder="1" applyAlignment="1">
      <alignment horizontal="center" wrapText="1"/>
    </xf>
    <xf numFmtId="0" fontId="30" fillId="36" borderId="10" xfId="0" applyFont="1" applyFill="1" applyBorder="1" applyAlignment="1">
      <alignment horizontal="center" wrapText="1"/>
    </xf>
    <xf numFmtId="1" fontId="8" fillId="32" borderId="10" xfId="54" applyNumberFormat="1" applyFont="1" applyFill="1" applyBorder="1" applyAlignment="1" applyProtection="1">
      <alignment horizontal="center" wrapText="1"/>
      <protection hidden="1"/>
    </xf>
    <xf numFmtId="1" fontId="21" fillId="33" borderId="10" xfId="0" applyNumberFormat="1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24" fillId="32" borderId="10" xfId="53" applyNumberFormat="1" applyFont="1" applyFill="1" applyBorder="1" applyAlignment="1" applyProtection="1">
      <alignment horizontal="left" vertical="center" wrapText="1"/>
      <protection hidden="1"/>
    </xf>
    <xf numFmtId="49" fontId="24" fillId="32" borderId="10" xfId="0" applyNumberFormat="1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wrapText="1"/>
    </xf>
    <xf numFmtId="49" fontId="21" fillId="4" borderId="10" xfId="0" applyNumberFormat="1" applyFont="1" applyFill="1" applyBorder="1" applyAlignment="1">
      <alignment vertical="center" wrapText="1"/>
    </xf>
    <xf numFmtId="49" fontId="21" fillId="4" borderId="10" xfId="0" applyNumberFormat="1" applyFont="1" applyFill="1" applyBorder="1" applyAlignment="1">
      <alignment horizontal="center" wrapText="1"/>
    </xf>
    <xf numFmtId="49" fontId="21" fillId="4" borderId="10" xfId="0" applyNumberFormat="1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2" fontId="21" fillId="4" borderId="10" xfId="0" applyNumberFormat="1" applyFont="1" applyFill="1" applyBorder="1" applyAlignment="1">
      <alignment horizontal="center" wrapText="1"/>
    </xf>
    <xf numFmtId="2" fontId="24" fillId="18" borderId="10" xfId="54" applyNumberFormat="1" applyFont="1" applyFill="1" applyBorder="1" applyAlignment="1" applyProtection="1">
      <alignment horizontal="left" wrapText="1"/>
      <protection hidden="1"/>
    </xf>
    <xf numFmtId="49" fontId="21" fillId="18" borderId="10" xfId="0" applyNumberFormat="1" applyFont="1" applyFill="1" applyBorder="1" applyAlignment="1">
      <alignment horizontal="center" wrapText="1"/>
    </xf>
    <xf numFmtId="49" fontId="21" fillId="18" borderId="10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2" fontId="21" fillId="18" borderId="10" xfId="0" applyNumberFormat="1" applyFont="1" applyFill="1" applyBorder="1" applyAlignment="1">
      <alignment horizontal="center" wrapText="1"/>
    </xf>
    <xf numFmtId="2" fontId="24" fillId="32" borderId="10" xfId="54" applyNumberFormat="1" applyFont="1" applyFill="1" applyBorder="1" applyAlignment="1" applyProtection="1">
      <alignment horizontal="left" wrapText="1"/>
      <protection hidden="1"/>
    </xf>
    <xf numFmtId="49" fontId="24" fillId="32" borderId="10" xfId="0" applyNumberFormat="1" applyFont="1" applyFill="1" applyBorder="1" applyAlignment="1">
      <alignment horizontal="center" wrapText="1"/>
    </xf>
    <xf numFmtId="2" fontId="24" fillId="32" borderId="10" xfId="0" applyNumberFormat="1" applyFont="1" applyFill="1" applyBorder="1" applyAlignment="1">
      <alignment horizontal="center" wrapText="1"/>
    </xf>
    <xf numFmtId="2" fontId="24" fillId="32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/>
    </xf>
    <xf numFmtId="1" fontId="21" fillId="4" borderId="10" xfId="0" applyNumberFormat="1" applyFont="1" applyFill="1" applyBorder="1" applyAlignment="1">
      <alignment horizontal="left" vertical="center" wrapText="1"/>
    </xf>
    <xf numFmtId="49" fontId="24" fillId="4" borderId="10" xfId="0" applyNumberFormat="1" applyFont="1" applyFill="1" applyBorder="1" applyAlignment="1">
      <alignment horizontal="center" wrapText="1"/>
    </xf>
    <xf numFmtId="2" fontId="21" fillId="4" borderId="10" xfId="0" applyNumberFormat="1" applyFont="1" applyFill="1" applyBorder="1" applyAlignment="1">
      <alignment horizontal="center"/>
    </xf>
    <xf numFmtId="0" fontId="21" fillId="18" borderId="10" xfId="0" applyFont="1" applyFill="1" applyBorder="1" applyAlignment="1">
      <alignment wrapText="1"/>
    </xf>
    <xf numFmtId="49" fontId="24" fillId="18" borderId="10" xfId="0" applyNumberFormat="1" applyFont="1" applyFill="1" applyBorder="1" applyAlignment="1">
      <alignment horizontal="center"/>
    </xf>
    <xf numFmtId="2" fontId="21" fillId="18" borderId="10" xfId="0" applyNumberFormat="1" applyFont="1" applyFill="1" applyBorder="1" applyAlignment="1">
      <alignment horizontal="center"/>
    </xf>
    <xf numFmtId="0" fontId="21" fillId="35" borderId="10" xfId="0" applyFont="1" applyFill="1" applyBorder="1" applyAlignment="1">
      <alignment wrapText="1"/>
    </xf>
    <xf numFmtId="49" fontId="21" fillId="35" borderId="10" xfId="0" applyNumberFormat="1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/>
    </xf>
    <xf numFmtId="2" fontId="21" fillId="35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wrapText="1"/>
    </xf>
    <xf numFmtId="49" fontId="24" fillId="34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2" fontId="24" fillId="34" borderId="10" xfId="0" applyNumberFormat="1" applyFont="1" applyFill="1" applyBorder="1" applyAlignment="1">
      <alignment horizontal="center"/>
    </xf>
    <xf numFmtId="0" fontId="24" fillId="32" borderId="10" xfId="0" applyFont="1" applyFill="1" applyBorder="1" applyAlignment="1">
      <alignment horizontal="left" wrapText="1"/>
    </xf>
    <xf numFmtId="0" fontId="21" fillId="35" borderId="10" xfId="0" applyNumberFormat="1" applyFont="1" applyFill="1" applyBorder="1" applyAlignment="1">
      <alignment wrapText="1"/>
    </xf>
    <xf numFmtId="49" fontId="24" fillId="35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wrapText="1"/>
    </xf>
    <xf numFmtId="49" fontId="21" fillId="34" borderId="10" xfId="0" applyNumberFormat="1" applyFont="1" applyFill="1" applyBorder="1" applyAlignment="1">
      <alignment horizontal="center"/>
    </xf>
    <xf numFmtId="2" fontId="21" fillId="34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4" borderId="10" xfId="0" applyNumberFormat="1" applyFont="1" applyFill="1" applyBorder="1" applyAlignment="1">
      <alignment horizontal="center"/>
    </xf>
    <xf numFmtId="0" fontId="21" fillId="34" borderId="10" xfId="0" applyNumberFormat="1" applyFont="1" applyFill="1" applyBorder="1" applyAlignment="1">
      <alignment wrapText="1"/>
    </xf>
    <xf numFmtId="49" fontId="21" fillId="4" borderId="10" xfId="0" applyNumberFormat="1" applyFont="1" applyFill="1" applyBorder="1" applyAlignment="1">
      <alignment horizontal="left" wrapText="1"/>
    </xf>
    <xf numFmtId="49" fontId="40" fillId="4" borderId="10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49" fontId="21" fillId="18" borderId="10" xfId="0" applyNumberFormat="1" applyFont="1" applyFill="1" applyBorder="1" applyAlignment="1">
      <alignment horizontal="left" wrapText="1"/>
    </xf>
    <xf numFmtId="49" fontId="21" fillId="35" borderId="10" xfId="0" applyNumberFormat="1" applyFont="1" applyFill="1" applyBorder="1" applyAlignment="1">
      <alignment horizontal="left" wrapText="1"/>
    </xf>
    <xf numFmtId="49" fontId="21" fillId="35" borderId="10" xfId="0" applyNumberFormat="1" applyFont="1" applyFill="1" applyBorder="1" applyAlignment="1">
      <alignment horizontal="center" wrapText="1"/>
    </xf>
    <xf numFmtId="0" fontId="21" fillId="34" borderId="10" xfId="0" applyNumberFormat="1" applyFont="1" applyFill="1" applyBorder="1" applyAlignment="1">
      <alignment horizontal="center" wrapText="1"/>
    </xf>
    <xf numFmtId="0" fontId="24" fillId="32" borderId="10" xfId="0" applyNumberFormat="1" applyFont="1" applyFill="1" applyBorder="1" applyAlignment="1">
      <alignment horizontal="center" wrapText="1"/>
    </xf>
    <xf numFmtId="2" fontId="21" fillId="35" borderId="10" xfId="0" applyNumberFormat="1" applyFont="1" applyFill="1" applyBorder="1" applyAlignment="1">
      <alignment horizontal="left" wrapText="1"/>
    </xf>
    <xf numFmtId="2" fontId="21" fillId="35" borderId="10" xfId="0" applyNumberFormat="1" applyFont="1" applyFill="1" applyBorder="1" applyAlignment="1">
      <alignment horizontal="center" wrapText="1"/>
    </xf>
    <xf numFmtId="0" fontId="9" fillId="18" borderId="10" xfId="0" applyNumberFormat="1" applyFont="1" applyFill="1" applyBorder="1" applyAlignment="1">
      <alignment wrapText="1"/>
    </xf>
    <xf numFmtId="49" fontId="9" fillId="18" borderId="10" xfId="0" applyNumberFormat="1" applyFont="1" applyFill="1" applyBorder="1" applyAlignment="1">
      <alignment horizontal="center"/>
    </xf>
    <xf numFmtId="49" fontId="7" fillId="18" borderId="10" xfId="0" applyNumberFormat="1" applyFont="1" applyFill="1" applyBorder="1" applyAlignment="1">
      <alignment horizontal="center" wrapText="1"/>
    </xf>
    <xf numFmtId="2" fontId="9" fillId="18" borderId="10" xfId="0" applyNumberFormat="1" applyFont="1" applyFill="1" applyBorder="1" applyAlignment="1">
      <alignment horizontal="center"/>
    </xf>
    <xf numFmtId="0" fontId="9" fillId="35" borderId="10" xfId="0" applyNumberFormat="1" applyFont="1" applyFill="1" applyBorder="1" applyAlignment="1">
      <alignment wrapText="1"/>
    </xf>
    <xf numFmtId="49" fontId="9" fillId="35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 wrapText="1"/>
    </xf>
    <xf numFmtId="2" fontId="9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wrapText="1"/>
    </xf>
    <xf numFmtId="2" fontId="7" fillId="32" borderId="10" xfId="0" applyNumberFormat="1" applyFont="1" applyFill="1" applyBorder="1" applyAlignment="1">
      <alignment horizontal="center"/>
    </xf>
    <xf numFmtId="2" fontId="40" fillId="33" borderId="10" xfId="0" applyNumberFormat="1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2" fontId="40" fillId="4" borderId="10" xfId="0" applyNumberFormat="1" applyFont="1" applyFill="1" applyBorder="1" applyAlignment="1">
      <alignment horizontal="center"/>
    </xf>
    <xf numFmtId="2" fontId="43" fillId="4" borderId="10" xfId="0" applyNumberFormat="1" applyFont="1" applyFill="1" applyBorder="1" applyAlignment="1">
      <alignment horizontal="center"/>
    </xf>
    <xf numFmtId="0" fontId="21" fillId="18" borderId="10" xfId="0" applyFont="1" applyFill="1" applyBorder="1" applyAlignment="1">
      <alignment horizontal="center" wrapText="1"/>
    </xf>
    <xf numFmtId="0" fontId="21" fillId="35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 wrapText="1"/>
    </xf>
    <xf numFmtId="0" fontId="24" fillId="32" borderId="10" xfId="0" applyFont="1" applyFill="1" applyBorder="1" applyAlignment="1">
      <alignment horizontal="center" wrapText="1"/>
    </xf>
    <xf numFmtId="0" fontId="21" fillId="18" borderId="10" xfId="0" applyFont="1" applyFill="1" applyBorder="1" applyAlignment="1">
      <alignment horizontal="left" wrapText="1"/>
    </xf>
    <xf numFmtId="0" fontId="21" fillId="35" borderId="10" xfId="0" applyFont="1" applyFill="1" applyBorder="1" applyAlignment="1">
      <alignment horizontal="left" wrapText="1"/>
    </xf>
    <xf numFmtId="0" fontId="21" fillId="34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center"/>
    </xf>
    <xf numFmtId="49" fontId="19" fillId="4" borderId="10" xfId="0" applyNumberFormat="1" applyFont="1" applyFill="1" applyBorder="1" applyAlignment="1">
      <alignment horizontal="center"/>
    </xf>
    <xf numFmtId="0" fontId="21" fillId="35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2" borderId="10" xfId="53" applyNumberFormat="1" applyFont="1" applyFill="1" applyBorder="1" applyAlignment="1" applyProtection="1">
      <alignment horizontal="center" wrapText="1"/>
      <protection hidden="1"/>
    </xf>
    <xf numFmtId="49" fontId="21" fillId="32" borderId="10" xfId="0" applyNumberFormat="1" applyFont="1" applyFill="1" applyBorder="1" applyAlignment="1">
      <alignment horizontal="center"/>
    </xf>
    <xf numFmtId="0" fontId="21" fillId="32" borderId="10" xfId="0" applyFont="1" applyFill="1" applyBorder="1" applyAlignment="1">
      <alignment horizontal="center"/>
    </xf>
    <xf numFmtId="0" fontId="24" fillId="32" borderId="10" xfId="53" applyNumberFormat="1" applyFont="1" applyFill="1" applyBorder="1" applyAlignment="1" applyProtection="1">
      <alignment horizontal="center" wrapText="1"/>
      <protection hidden="1"/>
    </xf>
    <xf numFmtId="0" fontId="21" fillId="4" borderId="10" xfId="0" applyFont="1" applyFill="1" applyBorder="1" applyAlignment="1">
      <alignment horizontal="center"/>
    </xf>
    <xf numFmtId="0" fontId="21" fillId="18" borderId="10" xfId="0" applyFont="1" applyFill="1" applyBorder="1" applyAlignment="1">
      <alignment horizontal="center"/>
    </xf>
    <xf numFmtId="49" fontId="24" fillId="32" borderId="10" xfId="0" applyNumberFormat="1" applyFont="1" applyFill="1" applyBorder="1" applyAlignment="1">
      <alignment wrapText="1"/>
    </xf>
    <xf numFmtId="49" fontId="21" fillId="4" borderId="10" xfId="0" applyNumberFormat="1" applyFont="1" applyFill="1" applyBorder="1" applyAlignment="1">
      <alignment horizontal="left" vertical="center" wrapText="1"/>
    </xf>
    <xf numFmtId="49" fontId="21" fillId="34" borderId="10" xfId="0" applyNumberFormat="1" applyFont="1" applyFill="1" applyBorder="1" applyAlignment="1">
      <alignment wrapText="1"/>
    </xf>
    <xf numFmtId="0" fontId="24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21" fillId="4" borderId="10" xfId="0" applyNumberFormat="1" applyFont="1" applyFill="1" applyBorder="1" applyAlignment="1">
      <alignment horizontal="center" vertical="center" wrapText="1"/>
    </xf>
    <xf numFmtId="2" fontId="21" fillId="4" borderId="10" xfId="0" applyNumberFormat="1" applyFont="1" applyFill="1" applyBorder="1" applyAlignment="1">
      <alignment horizontal="center" vertical="center" wrapText="1"/>
    </xf>
    <xf numFmtId="49" fontId="44" fillId="36" borderId="10" xfId="0" applyNumberFormat="1" applyFont="1" applyFill="1" applyBorder="1" applyAlignment="1">
      <alignment horizontal="left" vertical="center" wrapText="1"/>
    </xf>
    <xf numFmtId="49" fontId="44" fillId="36" borderId="10" xfId="0" applyNumberFormat="1" applyFont="1" applyFill="1" applyBorder="1" applyAlignment="1">
      <alignment horizontal="center" vertical="center" wrapText="1"/>
    </xf>
    <xf numFmtId="49" fontId="21" fillId="36" borderId="10" xfId="0" applyNumberFormat="1" applyFont="1" applyFill="1" applyBorder="1" applyAlignment="1">
      <alignment horizontal="center" vertical="center" wrapText="1"/>
    </xf>
    <xf numFmtId="2" fontId="21" fillId="36" borderId="10" xfId="0" applyNumberFormat="1" applyFont="1" applyFill="1" applyBorder="1" applyAlignment="1">
      <alignment horizontal="center" vertical="center" wrapText="1"/>
    </xf>
    <xf numFmtId="49" fontId="21" fillId="18" borderId="10" xfId="0" applyNumberFormat="1" applyFont="1" applyFill="1" applyBorder="1" applyAlignment="1">
      <alignment wrapText="1"/>
    </xf>
    <xf numFmtId="49" fontId="21" fillId="34" borderId="10" xfId="0" applyNumberFormat="1" applyFont="1" applyFill="1" applyBorder="1" applyAlignment="1">
      <alignment horizontal="center" wrapText="1"/>
    </xf>
    <xf numFmtId="0" fontId="24" fillId="32" borderId="10" xfId="0" applyFont="1" applyFill="1" applyBorder="1" applyAlignment="1">
      <alignment/>
    </xf>
    <xf numFmtId="49" fontId="44" fillId="36" borderId="10" xfId="0" applyNumberFormat="1" applyFont="1" applyFill="1" applyBorder="1" applyAlignment="1">
      <alignment wrapText="1"/>
    </xf>
    <xf numFmtId="49" fontId="44" fillId="36" borderId="10" xfId="0" applyNumberFormat="1" applyFont="1" applyFill="1" applyBorder="1" applyAlignment="1">
      <alignment horizontal="center"/>
    </xf>
    <xf numFmtId="49" fontId="45" fillId="36" borderId="10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 wrapText="1"/>
    </xf>
    <xf numFmtId="2" fontId="9" fillId="18" borderId="10" xfId="54" applyNumberFormat="1" applyFont="1" applyFill="1" applyBorder="1" applyAlignment="1" applyProtection="1">
      <alignment horizontal="left" wrapText="1"/>
      <protection hidden="1"/>
    </xf>
    <xf numFmtId="2" fontId="9" fillId="35" borderId="10" xfId="54" applyNumberFormat="1" applyFont="1" applyFill="1" applyBorder="1" applyAlignment="1" applyProtection="1">
      <alignment horizontal="left" wrapText="1"/>
      <protection hidden="1"/>
    </xf>
    <xf numFmtId="49" fontId="9" fillId="34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2" fontId="7" fillId="32" borderId="10" xfId="54" applyNumberFormat="1" applyFont="1" applyFill="1" applyBorder="1" applyAlignment="1" applyProtection="1">
      <alignment horizontal="left" wrapText="1"/>
      <protection hidden="1"/>
    </xf>
    <xf numFmtId="0" fontId="21" fillId="4" borderId="10" xfId="0" applyFont="1" applyFill="1" applyBorder="1" applyAlignment="1">
      <alignment wrapText="1"/>
    </xf>
    <xf numFmtId="0" fontId="21" fillId="4" borderId="10" xfId="0" applyFont="1" applyFill="1" applyBorder="1" applyAlignment="1">
      <alignment horizontal="left" wrapText="1"/>
    </xf>
    <xf numFmtId="0" fontId="21" fillId="36" borderId="10" xfId="0" applyFont="1" applyFill="1" applyBorder="1" applyAlignment="1">
      <alignment wrapText="1"/>
    </xf>
    <xf numFmtId="49" fontId="21" fillId="36" borderId="10" xfId="0" applyNumberFormat="1" applyFont="1" applyFill="1" applyBorder="1" applyAlignment="1">
      <alignment horizontal="center"/>
    </xf>
    <xf numFmtId="2" fontId="21" fillId="36" borderId="10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 wrapText="1"/>
    </xf>
    <xf numFmtId="49" fontId="9" fillId="4" borderId="10" xfId="65" applyNumberFormat="1" applyFont="1" applyFill="1" applyBorder="1" applyAlignment="1">
      <alignment horizontal="center"/>
    </xf>
    <xf numFmtId="49" fontId="46" fillId="4" borderId="10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left" wrapText="1"/>
    </xf>
    <xf numFmtId="49" fontId="9" fillId="0" borderId="10" xfId="65" applyNumberFormat="1" applyFont="1" applyFill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0" fontId="7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7" fillId="0" borderId="10" xfId="65" applyNumberFormat="1" applyFont="1" applyFill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74" fontId="7" fillId="0" borderId="10" xfId="54" applyNumberFormat="1" applyFont="1" applyFill="1" applyBorder="1" applyAlignment="1" applyProtection="1">
      <alignment horizontal="center"/>
      <protection hidden="1"/>
    </xf>
    <xf numFmtId="2" fontId="7" fillId="0" borderId="10" xfId="54" applyNumberFormat="1" applyFont="1" applyFill="1" applyBorder="1" applyAlignment="1" applyProtection="1">
      <alignment horizontal="center"/>
      <protection hidden="1"/>
    </xf>
    <xf numFmtId="176" fontId="7" fillId="0" borderId="10" xfId="54" applyNumberFormat="1" applyFont="1" applyFill="1" applyBorder="1" applyAlignment="1" applyProtection="1">
      <alignment horizontal="center"/>
      <protection hidden="1"/>
    </xf>
    <xf numFmtId="0" fontId="9" fillId="0" borderId="10" xfId="54" applyNumberFormat="1" applyFont="1" applyFill="1" applyBorder="1" applyAlignment="1" applyProtection="1">
      <alignment horizontal="right" vertical="center" wrapText="1"/>
      <protection hidden="1"/>
    </xf>
    <xf numFmtId="2" fontId="21" fillId="0" borderId="10" xfId="0" applyNumberFormat="1" applyFont="1" applyBorder="1" applyAlignment="1">
      <alignment horizontal="center"/>
    </xf>
    <xf numFmtId="0" fontId="7" fillId="0" borderId="0" xfId="54" applyNumberFormat="1" applyFont="1" applyFill="1" applyBorder="1" applyAlignment="1" applyProtection="1">
      <alignment vertical="center" wrapText="1"/>
      <protection hidden="1"/>
    </xf>
    <xf numFmtId="174" fontId="7" fillId="0" borderId="0" xfId="54" applyNumberFormat="1" applyFont="1" applyFill="1" applyBorder="1" applyAlignment="1" applyProtection="1">
      <alignment horizontal="center"/>
      <protection hidden="1"/>
    </xf>
    <xf numFmtId="2" fontId="7" fillId="0" borderId="0" xfId="54" applyNumberFormat="1" applyFont="1" applyFill="1" applyBorder="1" applyAlignment="1" applyProtection="1">
      <alignment horizontal="center"/>
      <protection hidden="1"/>
    </xf>
    <xf numFmtId="2" fontId="7" fillId="0" borderId="17" xfId="54" applyNumberFormat="1" applyFont="1" applyFill="1" applyBorder="1" applyAlignment="1" applyProtection="1">
      <alignment horizontal="center"/>
      <protection hidden="1"/>
    </xf>
    <xf numFmtId="176" fontId="7" fillId="0" borderId="17" xfId="54" applyNumberFormat="1" applyFont="1" applyFill="1" applyBorder="1" applyAlignment="1" applyProtection="1">
      <alignment horizontal="center"/>
      <protection hidden="1"/>
    </xf>
    <xf numFmtId="2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49" fontId="0" fillId="4" borderId="10" xfId="0" applyNumberFormat="1" applyFont="1" applyFill="1" applyBorder="1" applyAlignment="1">
      <alignment horizontal="center"/>
    </xf>
    <xf numFmtId="2" fontId="24" fillId="4" borderId="10" xfId="0" applyNumberFormat="1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/>
    </xf>
    <xf numFmtId="177" fontId="30" fillId="35" borderId="10" xfId="0" applyNumberFormat="1" applyFont="1" applyFill="1" applyBorder="1" applyAlignment="1">
      <alignment horizontal="left" wrapText="1"/>
    </xf>
    <xf numFmtId="0" fontId="48" fillId="0" borderId="0" xfId="0" applyFont="1" applyAlignment="1">
      <alignment/>
    </xf>
    <xf numFmtId="0" fontId="30" fillId="0" borderId="10" xfId="0" applyFont="1" applyBorder="1" applyAlignment="1">
      <alignment horizontal="right"/>
    </xf>
    <xf numFmtId="49" fontId="30" fillId="32" borderId="18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49" fontId="21" fillId="32" borderId="18" xfId="0" applyNumberFormat="1" applyFont="1" applyFill="1" applyBorder="1" applyAlignment="1">
      <alignment wrapText="1"/>
    </xf>
    <xf numFmtId="0" fontId="30" fillId="37" borderId="10" xfId="0" applyFont="1" applyFill="1" applyBorder="1" applyAlignment="1">
      <alignment horizontal="left" wrapText="1"/>
    </xf>
    <xf numFmtId="49" fontId="31" fillId="37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20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justify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7" fillId="0" borderId="15" xfId="0" applyFont="1" applyBorder="1" applyAlignment="1">
      <alignment horizontal="right" vertical="justify"/>
    </xf>
    <xf numFmtId="0" fontId="16" fillId="0" borderId="0" xfId="0" applyFont="1" applyAlignment="1">
      <alignment horizont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49" fontId="30" fillId="32" borderId="10" xfId="0" applyNumberFormat="1" applyFont="1" applyFill="1" applyBorder="1" applyAlignment="1">
      <alignment horizontal="center" wrapText="1"/>
    </xf>
    <xf numFmtId="2" fontId="30" fillId="32" borderId="10" xfId="65" applyNumberFormat="1" applyFont="1" applyFill="1" applyBorder="1" applyAlignment="1">
      <alignment horizontal="center" wrapText="1"/>
    </xf>
    <xf numFmtId="169" fontId="13" fillId="0" borderId="0" xfId="56" applyNumberFormat="1" applyFont="1" applyFill="1" applyBorder="1" applyAlignment="1">
      <alignment horizontal="center" vertical="center" wrapText="1"/>
      <protection/>
    </xf>
    <xf numFmtId="169" fontId="31" fillId="0" borderId="15" xfId="0" applyNumberFormat="1" applyFont="1" applyFill="1" applyBorder="1" applyAlignment="1">
      <alignment horizontal="right" wrapText="1"/>
    </xf>
    <xf numFmtId="49" fontId="21" fillId="32" borderId="10" xfId="0" applyNumberFormat="1" applyFont="1" applyFill="1" applyBorder="1" applyAlignment="1">
      <alignment horizontal="center" wrapText="1"/>
    </xf>
    <xf numFmtId="2" fontId="21" fillId="32" borderId="10" xfId="65" applyNumberFormat="1" applyFont="1" applyFill="1" applyBorder="1" applyAlignment="1">
      <alignment horizontal="center" wrapText="1"/>
    </xf>
    <xf numFmtId="0" fontId="4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horizontal="center" vertical="center" wrapText="1"/>
    </xf>
    <xf numFmtId="0" fontId="21" fillId="32" borderId="16" xfId="0" applyFont="1" applyFill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 textRotation="180"/>
    </xf>
    <xf numFmtId="0" fontId="10" fillId="0" borderId="13" xfId="0" applyFont="1" applyBorder="1" applyAlignment="1">
      <alignment horizontal="center" textRotation="180"/>
    </xf>
    <xf numFmtId="0" fontId="30" fillId="32" borderId="16" xfId="0" applyFont="1" applyFill="1" applyBorder="1" applyAlignment="1">
      <alignment horizontal="center" vertical="center"/>
    </xf>
    <xf numFmtId="0" fontId="30" fillId="32" borderId="13" xfId="0" applyFont="1" applyFill="1" applyBorder="1" applyAlignment="1">
      <alignment horizontal="center" vertical="center"/>
    </xf>
    <xf numFmtId="49" fontId="30" fillId="3" borderId="11" xfId="0" applyNumberFormat="1" applyFont="1" applyFill="1" applyBorder="1" applyAlignment="1">
      <alignment horizontal="center" textRotation="90" wrapText="1"/>
    </xf>
    <xf numFmtId="49" fontId="30" fillId="3" borderId="18" xfId="0" applyNumberFormat="1" applyFont="1" applyFill="1" applyBorder="1" applyAlignment="1">
      <alignment horizontal="center" textRotation="90" wrapText="1"/>
    </xf>
    <xf numFmtId="49" fontId="30" fillId="3" borderId="12" xfId="0" applyNumberFormat="1" applyFont="1" applyFill="1" applyBorder="1" applyAlignment="1">
      <alignment horizontal="center" textRotation="90" wrapText="1"/>
    </xf>
    <xf numFmtId="49" fontId="21" fillId="3" borderId="11" xfId="0" applyNumberFormat="1" applyFont="1" applyFill="1" applyBorder="1" applyAlignment="1">
      <alignment horizontal="center"/>
    </xf>
    <xf numFmtId="49" fontId="21" fillId="3" borderId="18" xfId="0" applyNumberFormat="1" applyFont="1" applyFill="1" applyBorder="1" applyAlignment="1">
      <alignment horizontal="center"/>
    </xf>
    <xf numFmtId="49" fontId="21" fillId="3" borderId="1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1" fillId="32" borderId="10" xfId="0" applyFont="1" applyFill="1" applyBorder="1" applyAlignment="1">
      <alignment horizontal="center" vertical="center" textRotation="90"/>
    </xf>
    <xf numFmtId="49" fontId="21" fillId="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30" fillId="32" borderId="11" xfId="0" applyNumberFormat="1" applyFont="1" applyFill="1" applyBorder="1" applyAlignment="1">
      <alignment horizontal="center" wrapText="1"/>
    </xf>
    <xf numFmtId="49" fontId="30" fillId="32" borderId="18" xfId="0" applyNumberFormat="1" applyFont="1" applyFill="1" applyBorder="1" applyAlignment="1">
      <alignment horizontal="center" wrapText="1"/>
    </xf>
    <xf numFmtId="49" fontId="30" fillId="32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49" fontId="21" fillId="32" borderId="11" xfId="0" applyNumberFormat="1" applyFont="1" applyFill="1" applyBorder="1" applyAlignment="1">
      <alignment horizontal="center" wrapText="1"/>
    </xf>
    <xf numFmtId="49" fontId="21" fillId="32" borderId="18" xfId="0" applyNumberFormat="1" applyFont="1" applyFill="1" applyBorder="1" applyAlignment="1">
      <alignment horizontal="center" wrapText="1"/>
    </xf>
    <xf numFmtId="49" fontId="21" fillId="32" borderId="12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Прил3" xfId="55"/>
    <cellStyle name="Обычный_сентябрь приложения к решению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C59"/>
  <sheetViews>
    <sheetView zoomScale="85" zoomScaleNormal="85" zoomScalePageLayoutView="0" workbookViewId="0" topLeftCell="A1">
      <selection activeCell="A5" sqref="A5:C5"/>
    </sheetView>
  </sheetViews>
  <sheetFormatPr defaultColWidth="9.140625" defaultRowHeight="12.75"/>
  <cols>
    <col min="2" max="2" width="28.00390625" style="0" customWidth="1"/>
    <col min="3" max="3" width="84.28125" style="0" customWidth="1"/>
  </cols>
  <sheetData>
    <row r="1" spans="1:3" ht="12.75">
      <c r="A1" s="41"/>
      <c r="B1" s="41"/>
      <c r="C1" s="42" t="s">
        <v>153</v>
      </c>
    </row>
    <row r="2" spans="1:3" ht="12.75">
      <c r="A2" s="501" t="s">
        <v>144</v>
      </c>
      <c r="B2" s="501"/>
      <c r="C2" s="501"/>
    </row>
    <row r="3" spans="1:3" ht="12.75">
      <c r="A3" s="501" t="s">
        <v>154</v>
      </c>
      <c r="B3" s="501"/>
      <c r="C3" s="501"/>
    </row>
    <row r="4" spans="1:3" ht="12.75">
      <c r="A4" s="501" t="s">
        <v>260</v>
      </c>
      <c r="B4" s="501"/>
      <c r="C4" s="501"/>
    </row>
    <row r="5" spans="1:3" ht="12.75">
      <c r="A5" s="501" t="s">
        <v>522</v>
      </c>
      <c r="B5" s="501"/>
      <c r="C5" s="501"/>
    </row>
    <row r="6" spans="1:3" ht="12.75" customHeight="1">
      <c r="A6" s="493" t="s">
        <v>155</v>
      </c>
      <c r="B6" s="493"/>
      <c r="C6" s="493"/>
    </row>
    <row r="7" spans="1:3" ht="24" customHeight="1">
      <c r="A7" s="494"/>
      <c r="B7" s="494"/>
      <c r="C7" s="494"/>
    </row>
    <row r="8" spans="1:3" ht="30.75" customHeight="1">
      <c r="A8" s="495" t="s">
        <v>156</v>
      </c>
      <c r="B8" s="496"/>
      <c r="C8" s="486" t="s">
        <v>157</v>
      </c>
    </row>
    <row r="9" spans="1:3" ht="12.75">
      <c r="A9" s="498" t="s">
        <v>158</v>
      </c>
      <c r="B9" s="499" t="s">
        <v>159</v>
      </c>
      <c r="C9" s="497"/>
    </row>
    <row r="10" spans="1:3" ht="25.5" customHeight="1">
      <c r="A10" s="498"/>
      <c r="B10" s="500"/>
      <c r="C10" s="487"/>
    </row>
    <row r="11" spans="1:3" ht="16.5" customHeight="1">
      <c r="A11" s="43" t="s">
        <v>160</v>
      </c>
      <c r="B11" s="485" t="s">
        <v>161</v>
      </c>
      <c r="C11" s="483"/>
    </row>
    <row r="12" spans="1:3" ht="15" customHeight="1">
      <c r="A12" s="44" t="s">
        <v>160</v>
      </c>
      <c r="B12" s="33" t="s">
        <v>162</v>
      </c>
      <c r="C12" s="45" t="s">
        <v>163</v>
      </c>
    </row>
    <row r="13" spans="1:3" ht="16.5" customHeight="1">
      <c r="A13" s="44" t="s">
        <v>160</v>
      </c>
      <c r="B13" s="33" t="s">
        <v>164</v>
      </c>
      <c r="C13" s="45" t="s">
        <v>165</v>
      </c>
    </row>
    <row r="14" spans="1:3" ht="16.5" customHeight="1">
      <c r="A14" s="44" t="s">
        <v>160</v>
      </c>
      <c r="B14" s="46" t="s">
        <v>166</v>
      </c>
      <c r="C14" s="45" t="s">
        <v>167</v>
      </c>
    </row>
    <row r="15" spans="1:3" ht="12.75">
      <c r="A15" s="44" t="s">
        <v>160</v>
      </c>
      <c r="B15" s="46" t="s">
        <v>168</v>
      </c>
      <c r="C15" s="45" t="s">
        <v>169</v>
      </c>
    </row>
    <row r="16" spans="1:3" ht="15" customHeight="1">
      <c r="A16" s="44" t="s">
        <v>160</v>
      </c>
      <c r="B16" s="47" t="s">
        <v>170</v>
      </c>
      <c r="C16" s="45" t="s">
        <v>171</v>
      </c>
    </row>
    <row r="17" spans="1:3" ht="12.75" customHeight="1">
      <c r="A17" s="486">
        <v>850</v>
      </c>
      <c r="B17" s="488" t="s">
        <v>172</v>
      </c>
      <c r="C17" s="489"/>
    </row>
    <row r="18" spans="1:3" ht="6" customHeight="1">
      <c r="A18" s="487"/>
      <c r="B18" s="490"/>
      <c r="C18" s="491"/>
    </row>
    <row r="19" spans="1:3" ht="12.75">
      <c r="A19" s="44" t="s">
        <v>173</v>
      </c>
      <c r="B19" s="47" t="s">
        <v>174</v>
      </c>
      <c r="C19" s="48" t="s">
        <v>175</v>
      </c>
    </row>
    <row r="20" spans="1:3" ht="15.75" customHeight="1">
      <c r="A20" s="49">
        <v>850</v>
      </c>
      <c r="B20" s="49" t="s">
        <v>176</v>
      </c>
      <c r="C20" s="48" t="s">
        <v>177</v>
      </c>
    </row>
    <row r="21" spans="1:3" ht="24" customHeight="1">
      <c r="A21" s="44" t="s">
        <v>173</v>
      </c>
      <c r="B21" s="47" t="s">
        <v>178</v>
      </c>
      <c r="C21" s="48" t="s">
        <v>179</v>
      </c>
    </row>
    <row r="22" spans="1:3" ht="18" customHeight="1">
      <c r="A22" s="44" t="s">
        <v>173</v>
      </c>
      <c r="B22" s="47" t="s">
        <v>180</v>
      </c>
      <c r="C22" s="48" t="s">
        <v>181</v>
      </c>
    </row>
    <row r="23" spans="1:3" ht="51">
      <c r="A23" s="44" t="s">
        <v>173</v>
      </c>
      <c r="B23" s="47" t="s">
        <v>182</v>
      </c>
      <c r="C23" s="48" t="s">
        <v>183</v>
      </c>
    </row>
    <row r="24" spans="1:3" ht="12.75" customHeight="1">
      <c r="A24" s="486">
        <v>851</v>
      </c>
      <c r="B24" s="488" t="s">
        <v>184</v>
      </c>
      <c r="C24" s="489"/>
    </row>
    <row r="25" spans="1:3" ht="3.75" customHeight="1">
      <c r="A25" s="492"/>
      <c r="B25" s="490"/>
      <c r="C25" s="491"/>
    </row>
    <row r="26" spans="1:3" ht="51" customHeight="1">
      <c r="A26" s="50" t="s">
        <v>185</v>
      </c>
      <c r="B26" s="51" t="s">
        <v>186</v>
      </c>
      <c r="C26" s="48" t="s">
        <v>187</v>
      </c>
    </row>
    <row r="27" spans="1:3" ht="26.25" customHeight="1">
      <c r="A27" s="50" t="s">
        <v>185</v>
      </c>
      <c r="B27" s="51" t="s">
        <v>188</v>
      </c>
      <c r="C27" s="48" t="s">
        <v>189</v>
      </c>
    </row>
    <row r="28" spans="1:3" ht="20.25" customHeight="1">
      <c r="A28" s="50" t="s">
        <v>185</v>
      </c>
      <c r="B28" s="49" t="s">
        <v>174</v>
      </c>
      <c r="C28" s="48" t="s">
        <v>175</v>
      </c>
    </row>
    <row r="29" spans="1:3" ht="15" customHeight="1">
      <c r="A29" s="52" t="s">
        <v>478</v>
      </c>
      <c r="B29" s="482" t="s">
        <v>190</v>
      </c>
      <c r="C29" s="483"/>
    </row>
    <row r="30" spans="1:3" ht="43.5" customHeight="1">
      <c r="A30" s="49">
        <v>871</v>
      </c>
      <c r="B30" s="49" t="s">
        <v>191</v>
      </c>
      <c r="C30" s="48" t="s">
        <v>192</v>
      </c>
    </row>
    <row r="31" spans="1:3" ht="44.25" customHeight="1">
      <c r="A31" s="49">
        <v>871</v>
      </c>
      <c r="B31" s="49" t="s">
        <v>193</v>
      </c>
      <c r="C31" s="48" t="s">
        <v>194</v>
      </c>
    </row>
    <row r="32" spans="1:3" ht="42.75" customHeight="1">
      <c r="A32" s="49">
        <v>871</v>
      </c>
      <c r="B32" s="49" t="s">
        <v>237</v>
      </c>
      <c r="C32" s="48" t="s">
        <v>238</v>
      </c>
    </row>
    <row r="33" spans="1:3" ht="44.25" customHeight="1">
      <c r="A33" s="49">
        <v>871</v>
      </c>
      <c r="B33" s="49" t="s">
        <v>239</v>
      </c>
      <c r="C33" s="48" t="s">
        <v>240</v>
      </c>
    </row>
    <row r="34" spans="1:3" ht="55.5" customHeight="1">
      <c r="A34" s="49">
        <v>871</v>
      </c>
      <c r="B34" s="49" t="s">
        <v>241</v>
      </c>
      <c r="C34" s="48" t="s">
        <v>242</v>
      </c>
    </row>
    <row r="35" spans="1:3" ht="30.75" customHeight="1">
      <c r="A35" s="49">
        <v>871</v>
      </c>
      <c r="B35" s="49" t="s">
        <v>243</v>
      </c>
      <c r="C35" s="48" t="s">
        <v>244</v>
      </c>
    </row>
    <row r="36" spans="1:3" ht="30.75" customHeight="1">
      <c r="A36" s="85">
        <v>871</v>
      </c>
      <c r="B36" s="85" t="s">
        <v>258</v>
      </c>
      <c r="C36" s="86" t="s">
        <v>259</v>
      </c>
    </row>
    <row r="37" spans="1:3" ht="19.5" customHeight="1">
      <c r="A37" s="49">
        <v>871</v>
      </c>
      <c r="B37" s="49" t="s">
        <v>174</v>
      </c>
      <c r="C37" s="48" t="s">
        <v>175</v>
      </c>
    </row>
    <row r="38" spans="1:3" ht="19.5" customHeight="1">
      <c r="A38" s="49">
        <v>871</v>
      </c>
      <c r="B38" s="49" t="s">
        <v>195</v>
      </c>
      <c r="C38" s="48" t="s">
        <v>196</v>
      </c>
    </row>
    <row r="39" spans="1:3" ht="24.75" customHeight="1">
      <c r="A39" s="50" t="s">
        <v>478</v>
      </c>
      <c r="B39" s="51" t="s">
        <v>197</v>
      </c>
      <c r="C39" s="53" t="s">
        <v>198</v>
      </c>
    </row>
    <row r="40" spans="1:3" ht="24.75" customHeight="1">
      <c r="A40" s="54">
        <v>871</v>
      </c>
      <c r="B40" s="54" t="s">
        <v>199</v>
      </c>
      <c r="C40" s="55" t="s">
        <v>200</v>
      </c>
    </row>
    <row r="41" spans="1:3" ht="42" customHeight="1">
      <c r="A41" s="54">
        <v>871</v>
      </c>
      <c r="B41" s="54" t="s">
        <v>201</v>
      </c>
      <c r="C41" s="55" t="s">
        <v>202</v>
      </c>
    </row>
    <row r="42" spans="1:3" ht="19.5" customHeight="1">
      <c r="A42" s="54" t="s">
        <v>478</v>
      </c>
      <c r="B42" s="54" t="s">
        <v>203</v>
      </c>
      <c r="C42" s="55" t="s">
        <v>204</v>
      </c>
    </row>
    <row r="43" spans="1:3" ht="18.75" customHeight="1">
      <c r="A43" s="54" t="s">
        <v>478</v>
      </c>
      <c r="B43" s="54" t="s">
        <v>205</v>
      </c>
      <c r="C43" s="55" t="s">
        <v>206</v>
      </c>
    </row>
    <row r="44" spans="1:3" ht="47.25" customHeight="1">
      <c r="A44" s="85">
        <v>871</v>
      </c>
      <c r="B44" s="85" t="s">
        <v>231</v>
      </c>
      <c r="C44" s="86" t="s">
        <v>247</v>
      </c>
    </row>
    <row r="45" spans="1:3" ht="18.75" customHeight="1">
      <c r="A45" s="85">
        <v>871</v>
      </c>
      <c r="B45" s="85" t="s">
        <v>248</v>
      </c>
      <c r="C45" s="86" t="s">
        <v>249</v>
      </c>
    </row>
    <row r="46" spans="1:3" ht="18.75" customHeight="1">
      <c r="A46" s="85">
        <v>871</v>
      </c>
      <c r="B46" s="85" t="s">
        <v>250</v>
      </c>
      <c r="C46" s="86" t="s">
        <v>251</v>
      </c>
    </row>
    <row r="47" spans="1:3" ht="40.5" customHeight="1">
      <c r="A47" s="85">
        <v>871</v>
      </c>
      <c r="B47" s="85" t="s">
        <v>252</v>
      </c>
      <c r="C47" s="86" t="s">
        <v>253</v>
      </c>
    </row>
    <row r="48" spans="1:3" ht="18.75" customHeight="1">
      <c r="A48" s="85">
        <v>871</v>
      </c>
      <c r="B48" s="85" t="s">
        <v>254</v>
      </c>
      <c r="C48" s="86" t="s">
        <v>255</v>
      </c>
    </row>
    <row r="49" spans="1:3" ht="42" customHeight="1">
      <c r="A49" s="85">
        <v>871</v>
      </c>
      <c r="B49" s="85" t="s">
        <v>256</v>
      </c>
      <c r="C49" s="86" t="s">
        <v>257</v>
      </c>
    </row>
    <row r="50" spans="1:3" ht="30" customHeight="1">
      <c r="A50" s="50" t="s">
        <v>478</v>
      </c>
      <c r="B50" s="51" t="s">
        <v>207</v>
      </c>
      <c r="C50" s="48" t="s">
        <v>208</v>
      </c>
    </row>
    <row r="51" spans="1:3" ht="30" customHeight="1">
      <c r="A51" s="50" t="s">
        <v>478</v>
      </c>
      <c r="B51" s="51" t="s">
        <v>209</v>
      </c>
      <c r="C51" s="48" t="s">
        <v>210</v>
      </c>
    </row>
    <row r="52" spans="1:3" ht="27" customHeight="1">
      <c r="A52" s="50" t="s">
        <v>478</v>
      </c>
      <c r="B52" s="78" t="s">
        <v>231</v>
      </c>
      <c r="C52" s="79" t="s">
        <v>232</v>
      </c>
    </row>
    <row r="53" spans="1:3" ht="18" customHeight="1">
      <c r="A53" s="50" t="s">
        <v>478</v>
      </c>
      <c r="B53" s="51" t="s">
        <v>212</v>
      </c>
      <c r="C53" s="56" t="s">
        <v>213</v>
      </c>
    </row>
    <row r="54" spans="1:3" ht="17.25" customHeight="1">
      <c r="A54" s="50" t="s">
        <v>478</v>
      </c>
      <c r="B54" s="51" t="s">
        <v>214</v>
      </c>
      <c r="C54" s="56" t="s">
        <v>215</v>
      </c>
    </row>
    <row r="55" spans="1:3" ht="15" customHeight="1">
      <c r="A55" s="50" t="s">
        <v>478</v>
      </c>
      <c r="B55" s="51" t="s">
        <v>216</v>
      </c>
      <c r="C55" s="57" t="s">
        <v>217</v>
      </c>
    </row>
    <row r="56" ht="14.25" customHeight="1" hidden="1"/>
    <row r="57" spans="1:3" ht="26.25" customHeight="1">
      <c r="A57" s="484" t="s">
        <v>218</v>
      </c>
      <c r="B57" s="484"/>
      <c r="C57" s="484"/>
    </row>
    <row r="58" ht="18" customHeight="1"/>
    <row r="59" spans="1:3" ht="38.25" customHeight="1">
      <c r="A59" s="484" t="s">
        <v>219</v>
      </c>
      <c r="B59" s="484"/>
      <c r="C59" s="484"/>
    </row>
  </sheetData>
  <sheetProtection/>
  <mergeCells count="17">
    <mergeCell ref="A6:C7"/>
    <mergeCell ref="A8:B8"/>
    <mergeCell ref="C8:C10"/>
    <mergeCell ref="A9:A10"/>
    <mergeCell ref="B9:B10"/>
    <mergeCell ref="A2:C2"/>
    <mergeCell ref="A3:C3"/>
    <mergeCell ref="A4:C4"/>
    <mergeCell ref="A5:C5"/>
    <mergeCell ref="B29:C29"/>
    <mergeCell ref="A57:C57"/>
    <mergeCell ref="A59:C59"/>
    <mergeCell ref="B11:C11"/>
    <mergeCell ref="A17:A18"/>
    <mergeCell ref="B17:C18"/>
    <mergeCell ref="A24:A25"/>
    <mergeCell ref="B24:C25"/>
  </mergeCells>
  <printOptions/>
  <pageMargins left="0.84" right="0.27" top="0.27" bottom="0.3" header="0.21" footer="0.2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N156"/>
  <sheetViews>
    <sheetView zoomScalePageLayoutView="0" workbookViewId="0" topLeftCell="A100">
      <selection activeCell="B144" sqref="B144"/>
    </sheetView>
  </sheetViews>
  <sheetFormatPr defaultColWidth="9.140625" defaultRowHeight="12.75"/>
  <cols>
    <col min="1" max="1" width="1.1484375" style="81" customWidth="1"/>
    <col min="2" max="2" width="56.421875" style="0" customWidth="1"/>
    <col min="3" max="3" width="4.8515625" style="0" hidden="1" customWidth="1"/>
    <col min="4" max="4" width="4.7109375" style="0" hidden="1" customWidth="1"/>
    <col min="5" max="5" width="3.8515625" style="0" customWidth="1"/>
    <col min="6" max="6" width="3.140625" style="0" customWidth="1"/>
    <col min="7" max="7" width="4.140625" style="0" customWidth="1"/>
    <col min="8" max="8" width="6.28125" style="0" customWidth="1"/>
    <col min="9" max="9" width="4.57421875" style="0" customWidth="1"/>
    <col min="10" max="10" width="5.7109375" style="0" customWidth="1"/>
    <col min="11" max="11" width="7.8515625" style="0" customWidth="1"/>
  </cols>
  <sheetData>
    <row r="1" spans="1:13" ht="12.75">
      <c r="A1" s="1"/>
      <c r="B1" s="1"/>
      <c r="C1" s="1"/>
      <c r="D1" s="1"/>
      <c r="E1" s="1"/>
      <c r="H1" s="1" t="s">
        <v>152</v>
      </c>
      <c r="I1" s="1"/>
      <c r="J1" s="1"/>
      <c r="K1" s="1"/>
      <c r="L1" s="1"/>
      <c r="M1" s="1"/>
    </row>
    <row r="2" spans="1:13" ht="12.75" customHeight="1">
      <c r="A2" s="1"/>
      <c r="B2" s="5"/>
      <c r="C2" s="5"/>
      <c r="D2" s="5"/>
      <c r="E2" s="5"/>
      <c r="F2" s="5"/>
      <c r="G2" s="5"/>
      <c r="H2" s="5"/>
      <c r="I2" s="5"/>
      <c r="J2" s="5"/>
      <c r="K2" s="14"/>
      <c r="L2" s="14"/>
      <c r="M2" s="1"/>
    </row>
    <row r="3" spans="1:13" ht="50.25" customHeight="1">
      <c r="A3" s="1"/>
      <c r="B3" s="1"/>
      <c r="C3" s="1"/>
      <c r="D3" s="544" t="s">
        <v>358</v>
      </c>
      <c r="E3" s="544"/>
      <c r="F3" s="544"/>
      <c r="G3" s="544"/>
      <c r="H3" s="544"/>
      <c r="I3" s="544"/>
      <c r="J3" s="544"/>
      <c r="K3" s="544"/>
      <c r="L3" s="5"/>
      <c r="M3" s="5"/>
    </row>
    <row r="4" spans="1:13" ht="12.75">
      <c r="A4" s="1"/>
      <c r="B4" s="1"/>
      <c r="C4" s="1"/>
      <c r="D4" s="1"/>
      <c r="E4" s="35" t="s">
        <v>529</v>
      </c>
      <c r="F4" s="35"/>
      <c r="G4" s="35"/>
      <c r="H4" s="35"/>
      <c r="I4" s="4"/>
      <c r="J4" s="4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81.75" customHeight="1">
      <c r="A6" s="553" t="s">
        <v>24</v>
      </c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1"/>
      <c r="M6" s="1"/>
    </row>
    <row r="7" spans="1:12" ht="18" customHeight="1">
      <c r="A7" s="80"/>
      <c r="B7" s="533" t="s">
        <v>494</v>
      </c>
      <c r="D7" s="477"/>
      <c r="E7" s="550" t="s">
        <v>275</v>
      </c>
      <c r="F7" s="551"/>
      <c r="G7" s="551"/>
      <c r="H7" s="551"/>
      <c r="I7" s="551"/>
      <c r="J7" s="552"/>
      <c r="K7" s="521" t="s">
        <v>229</v>
      </c>
      <c r="L7" s="1"/>
    </row>
    <row r="8" spans="2:11" ht="84" customHeight="1">
      <c r="B8" s="534"/>
      <c r="E8" s="520" t="s">
        <v>495</v>
      </c>
      <c r="F8" s="520"/>
      <c r="G8" s="520"/>
      <c r="H8" s="173" t="s">
        <v>276</v>
      </c>
      <c r="I8" s="106" t="s">
        <v>497</v>
      </c>
      <c r="J8" s="106" t="s">
        <v>496</v>
      </c>
      <c r="K8" s="521"/>
    </row>
    <row r="9" spans="2:11" ht="32.25" customHeight="1">
      <c r="B9" s="135" t="s">
        <v>61</v>
      </c>
      <c r="E9" s="98" t="s">
        <v>465</v>
      </c>
      <c r="F9" s="98"/>
      <c r="G9" s="98"/>
      <c r="H9" s="110"/>
      <c r="I9" s="98"/>
      <c r="J9" s="98"/>
      <c r="K9" s="151">
        <f>K10+K13+K22</f>
        <v>640.0000000000001</v>
      </c>
    </row>
    <row r="10" spans="2:11" ht="63.75" customHeight="1">
      <c r="B10" s="141" t="s">
        <v>110</v>
      </c>
      <c r="E10" s="130" t="s">
        <v>465</v>
      </c>
      <c r="F10" s="130" t="s">
        <v>281</v>
      </c>
      <c r="G10" s="130"/>
      <c r="H10" s="131"/>
      <c r="I10" s="130"/>
      <c r="J10" s="130"/>
      <c r="K10" s="166" t="str">
        <f>K11</f>
        <v>200</v>
      </c>
    </row>
    <row r="11" spans="2:11" ht="81" customHeight="1">
      <c r="B11" s="100" t="s">
        <v>62</v>
      </c>
      <c r="E11" s="101" t="s">
        <v>465</v>
      </c>
      <c r="F11" s="101" t="s">
        <v>281</v>
      </c>
      <c r="G11" s="101" t="s">
        <v>331</v>
      </c>
      <c r="H11" s="126"/>
      <c r="I11" s="101" t="s">
        <v>465</v>
      </c>
      <c r="J11" s="101" t="s">
        <v>327</v>
      </c>
      <c r="K11" s="202" t="str">
        <f>K12</f>
        <v>200</v>
      </c>
    </row>
    <row r="12" spans="2:11" ht="13.5" customHeight="1">
      <c r="B12" s="169" t="s">
        <v>326</v>
      </c>
      <c r="E12" s="116" t="s">
        <v>465</v>
      </c>
      <c r="F12" s="116" t="s">
        <v>281</v>
      </c>
      <c r="G12" s="116" t="s">
        <v>331</v>
      </c>
      <c r="H12" s="116">
        <v>200</v>
      </c>
      <c r="I12" s="116" t="s">
        <v>465</v>
      </c>
      <c r="J12" s="116" t="s">
        <v>327</v>
      </c>
      <c r="K12" s="156" t="s">
        <v>287</v>
      </c>
    </row>
    <row r="13" spans="2:11" ht="53.25" customHeight="1">
      <c r="B13" s="141" t="s">
        <v>63</v>
      </c>
      <c r="E13" s="130" t="s">
        <v>465</v>
      </c>
      <c r="F13" s="130" t="s">
        <v>293</v>
      </c>
      <c r="G13" s="130"/>
      <c r="H13" s="132"/>
      <c r="I13" s="130"/>
      <c r="J13" s="130"/>
      <c r="K13" s="166">
        <f>K14+K16+K18+K20</f>
        <v>416.90000000000003</v>
      </c>
    </row>
    <row r="14" spans="2:11" ht="77.25" customHeight="1">
      <c r="B14" s="113" t="s">
        <v>136</v>
      </c>
      <c r="E14" s="101" t="s">
        <v>465</v>
      </c>
      <c r="F14" s="101" t="s">
        <v>293</v>
      </c>
      <c r="G14" s="101" t="s">
        <v>332</v>
      </c>
      <c r="H14" s="126"/>
      <c r="I14" s="101" t="s">
        <v>465</v>
      </c>
      <c r="J14" s="101" t="s">
        <v>327</v>
      </c>
      <c r="K14" s="202" t="str">
        <f>K15</f>
        <v>349,1</v>
      </c>
    </row>
    <row r="15" spans="2:11" ht="15.75" customHeight="1">
      <c r="B15" s="169" t="s">
        <v>326</v>
      </c>
      <c r="E15" s="116" t="s">
        <v>465</v>
      </c>
      <c r="F15" s="116" t="s">
        <v>293</v>
      </c>
      <c r="G15" s="116" t="s">
        <v>332</v>
      </c>
      <c r="H15" s="116" t="s">
        <v>287</v>
      </c>
      <c r="I15" s="116" t="s">
        <v>465</v>
      </c>
      <c r="J15" s="116" t="s">
        <v>327</v>
      </c>
      <c r="K15" s="156" t="s">
        <v>337</v>
      </c>
    </row>
    <row r="16" spans="2:11" ht="67.5" customHeight="1">
      <c r="B16" s="113" t="s">
        <v>82</v>
      </c>
      <c r="E16" s="101" t="s">
        <v>465</v>
      </c>
      <c r="F16" s="101" t="s">
        <v>293</v>
      </c>
      <c r="G16" s="101" t="s">
        <v>334</v>
      </c>
      <c r="H16" s="112"/>
      <c r="I16" s="144" t="s">
        <v>470</v>
      </c>
      <c r="J16" s="144" t="s">
        <v>465</v>
      </c>
      <c r="K16" s="202">
        <f>K17</f>
        <v>16.1</v>
      </c>
    </row>
    <row r="17" spans="2:11" ht="18.75" customHeight="1">
      <c r="B17" s="169" t="s">
        <v>326</v>
      </c>
      <c r="E17" s="116" t="s">
        <v>465</v>
      </c>
      <c r="F17" s="116" t="s">
        <v>293</v>
      </c>
      <c r="G17" s="229" t="s">
        <v>334</v>
      </c>
      <c r="H17" s="125">
        <v>200</v>
      </c>
      <c r="I17" s="229" t="s">
        <v>470</v>
      </c>
      <c r="J17" s="116" t="s">
        <v>465</v>
      </c>
      <c r="K17" s="222">
        <v>16.1</v>
      </c>
    </row>
    <row r="18" spans="2:11" ht="57.75" customHeight="1">
      <c r="B18" s="113" t="s">
        <v>421</v>
      </c>
      <c r="E18" s="101" t="s">
        <v>465</v>
      </c>
      <c r="F18" s="101" t="s">
        <v>293</v>
      </c>
      <c r="G18" s="101" t="s">
        <v>334</v>
      </c>
      <c r="H18" s="101"/>
      <c r="I18" s="144" t="s">
        <v>470</v>
      </c>
      <c r="J18" s="144" t="s">
        <v>467</v>
      </c>
      <c r="K18" s="202">
        <f>K19</f>
        <v>49.5</v>
      </c>
    </row>
    <row r="19" spans="2:11" ht="18.75" customHeight="1">
      <c r="B19" s="169" t="s">
        <v>326</v>
      </c>
      <c r="E19" s="116" t="s">
        <v>465</v>
      </c>
      <c r="F19" s="116" t="s">
        <v>293</v>
      </c>
      <c r="G19" s="229" t="s">
        <v>334</v>
      </c>
      <c r="H19" s="116" t="s">
        <v>287</v>
      </c>
      <c r="I19" s="229" t="s">
        <v>470</v>
      </c>
      <c r="J19" s="116" t="s">
        <v>467</v>
      </c>
      <c r="K19" s="156">
        <v>49.5</v>
      </c>
    </row>
    <row r="20" spans="2:14" ht="68.25" customHeight="1">
      <c r="B20" s="113" t="s">
        <v>4</v>
      </c>
      <c r="E20" s="101" t="s">
        <v>465</v>
      </c>
      <c r="F20" s="101" t="s">
        <v>293</v>
      </c>
      <c r="G20" s="101" t="s">
        <v>333</v>
      </c>
      <c r="H20" s="101"/>
      <c r="I20" s="144" t="s">
        <v>470</v>
      </c>
      <c r="J20" s="144" t="s">
        <v>467</v>
      </c>
      <c r="K20" s="202">
        <f>K21</f>
        <v>2.2</v>
      </c>
      <c r="N20" s="322"/>
    </row>
    <row r="21" spans="2:11" ht="18.75" customHeight="1">
      <c r="B21" s="169" t="s">
        <v>326</v>
      </c>
      <c r="E21" s="116" t="s">
        <v>465</v>
      </c>
      <c r="F21" s="116" t="s">
        <v>293</v>
      </c>
      <c r="G21" s="229" t="s">
        <v>333</v>
      </c>
      <c r="H21" s="116" t="s">
        <v>287</v>
      </c>
      <c r="I21" s="229" t="s">
        <v>470</v>
      </c>
      <c r="J21" s="116" t="s">
        <v>467</v>
      </c>
      <c r="K21" s="156">
        <v>2.2</v>
      </c>
    </row>
    <row r="22" spans="2:11" ht="56.25" customHeight="1">
      <c r="B22" s="141" t="s">
        <v>125</v>
      </c>
      <c r="E22" s="130" t="s">
        <v>465</v>
      </c>
      <c r="F22" s="130" t="s">
        <v>307</v>
      </c>
      <c r="G22" s="130"/>
      <c r="H22" s="132"/>
      <c r="I22" s="130"/>
      <c r="J22" s="130"/>
      <c r="K22" s="166">
        <f>K23</f>
        <v>23.1</v>
      </c>
    </row>
    <row r="23" spans="2:11" ht="76.5" customHeight="1">
      <c r="B23" s="113" t="s">
        <v>93</v>
      </c>
      <c r="E23" s="101" t="s">
        <v>465</v>
      </c>
      <c r="F23" s="101" t="s">
        <v>307</v>
      </c>
      <c r="G23" s="101" t="s">
        <v>335</v>
      </c>
      <c r="H23" s="126"/>
      <c r="I23" s="101" t="s">
        <v>465</v>
      </c>
      <c r="J23" s="101" t="s">
        <v>327</v>
      </c>
      <c r="K23" s="202">
        <f>K24</f>
        <v>23.1</v>
      </c>
    </row>
    <row r="24" spans="2:11" ht="21" customHeight="1">
      <c r="B24" s="169" t="s">
        <v>326</v>
      </c>
      <c r="E24" s="116" t="s">
        <v>465</v>
      </c>
      <c r="F24" s="116" t="s">
        <v>307</v>
      </c>
      <c r="G24" s="116" t="s">
        <v>335</v>
      </c>
      <c r="H24" s="127">
        <v>200</v>
      </c>
      <c r="I24" s="116" t="s">
        <v>465</v>
      </c>
      <c r="J24" s="116" t="s">
        <v>327</v>
      </c>
      <c r="K24" s="222">
        <v>23.1</v>
      </c>
    </row>
    <row r="25" spans="2:11" ht="23.25" customHeight="1">
      <c r="B25" s="135" t="s">
        <v>338</v>
      </c>
      <c r="E25" s="98" t="s">
        <v>467</v>
      </c>
      <c r="F25" s="98"/>
      <c r="G25" s="98"/>
      <c r="H25" s="110"/>
      <c r="I25" s="98"/>
      <c r="J25" s="98"/>
      <c r="K25" s="151">
        <f>K26</f>
        <v>1372.3999999999999</v>
      </c>
    </row>
    <row r="26" spans="2:11" ht="56.25" customHeight="1">
      <c r="B26" s="141" t="s">
        <v>135</v>
      </c>
      <c r="E26" s="130" t="s">
        <v>467</v>
      </c>
      <c r="F26" s="130" t="s">
        <v>281</v>
      </c>
      <c r="G26" s="130"/>
      <c r="H26" s="131"/>
      <c r="I26" s="130"/>
      <c r="J26" s="130"/>
      <c r="K26" s="166">
        <f>K27</f>
        <v>1372.3999999999999</v>
      </c>
    </row>
    <row r="27" spans="2:11" ht="70.5" customHeight="1">
      <c r="B27" s="133" t="s">
        <v>90</v>
      </c>
      <c r="E27" s="101" t="s">
        <v>467</v>
      </c>
      <c r="F27" s="101" t="s">
        <v>281</v>
      </c>
      <c r="G27" s="101" t="s">
        <v>329</v>
      </c>
      <c r="H27" s="112"/>
      <c r="I27" s="101"/>
      <c r="J27" s="101"/>
      <c r="K27" s="202">
        <f>K28+K29</f>
        <v>1372.3999999999999</v>
      </c>
    </row>
    <row r="28" spans="2:11" ht="21" customHeight="1">
      <c r="B28" s="118" t="s">
        <v>288</v>
      </c>
      <c r="E28" s="116" t="s">
        <v>467</v>
      </c>
      <c r="F28" s="116" t="s">
        <v>281</v>
      </c>
      <c r="G28" s="116" t="s">
        <v>329</v>
      </c>
      <c r="H28" s="116" t="s">
        <v>310</v>
      </c>
      <c r="I28" s="116" t="s">
        <v>465</v>
      </c>
      <c r="J28" s="116" t="s">
        <v>327</v>
      </c>
      <c r="K28" s="222">
        <v>1236.1</v>
      </c>
    </row>
    <row r="29" spans="2:11" ht="21" customHeight="1">
      <c r="B29" s="169" t="s">
        <v>326</v>
      </c>
      <c r="E29" s="116" t="s">
        <v>467</v>
      </c>
      <c r="F29" s="116" t="s">
        <v>281</v>
      </c>
      <c r="G29" s="116" t="s">
        <v>329</v>
      </c>
      <c r="H29" s="116" t="s">
        <v>287</v>
      </c>
      <c r="I29" s="116" t="s">
        <v>465</v>
      </c>
      <c r="J29" s="116" t="s">
        <v>327</v>
      </c>
      <c r="K29" s="222">
        <v>136.3</v>
      </c>
    </row>
    <row r="30" spans="2:11" ht="45" customHeight="1">
      <c r="B30" s="137" t="s">
        <v>394</v>
      </c>
      <c r="E30" s="98" t="s">
        <v>466</v>
      </c>
      <c r="F30" s="98"/>
      <c r="G30" s="98"/>
      <c r="H30" s="110"/>
      <c r="I30" s="98"/>
      <c r="J30" s="98"/>
      <c r="K30" s="151">
        <f>K31+K34+K37</f>
        <v>215.5</v>
      </c>
    </row>
    <row r="31" spans="2:11" ht="82.5" customHeight="1">
      <c r="B31" s="168" t="s">
        <v>94</v>
      </c>
      <c r="E31" s="130" t="s">
        <v>466</v>
      </c>
      <c r="F31" s="130" t="s">
        <v>281</v>
      </c>
      <c r="G31" s="130"/>
      <c r="H31" s="131"/>
      <c r="I31" s="130"/>
      <c r="J31" s="130"/>
      <c r="K31" s="166">
        <f>K32</f>
        <v>100</v>
      </c>
    </row>
    <row r="32" spans="2:11" ht="90" customHeight="1">
      <c r="B32" s="100" t="s">
        <v>95</v>
      </c>
      <c r="E32" s="101" t="s">
        <v>466</v>
      </c>
      <c r="F32" s="101" t="s">
        <v>281</v>
      </c>
      <c r="G32" s="101" t="s">
        <v>375</v>
      </c>
      <c r="H32" s="112"/>
      <c r="I32" s="101"/>
      <c r="J32" s="101"/>
      <c r="K32" s="202">
        <f>K33</f>
        <v>100</v>
      </c>
    </row>
    <row r="33" spans="2:11" ht="15.75" customHeight="1">
      <c r="B33" s="169" t="s">
        <v>326</v>
      </c>
      <c r="E33" s="116" t="s">
        <v>466</v>
      </c>
      <c r="F33" s="116" t="s">
        <v>281</v>
      </c>
      <c r="G33" s="116" t="s">
        <v>375</v>
      </c>
      <c r="H33" s="116" t="s">
        <v>287</v>
      </c>
      <c r="I33" s="116" t="s">
        <v>466</v>
      </c>
      <c r="J33" s="116" t="s">
        <v>33</v>
      </c>
      <c r="K33" s="156">
        <v>100</v>
      </c>
    </row>
    <row r="34" spans="2:11" ht="59.25" customHeight="1">
      <c r="B34" s="168" t="s">
        <v>380</v>
      </c>
      <c r="E34" s="130" t="s">
        <v>466</v>
      </c>
      <c r="F34" s="130" t="s">
        <v>293</v>
      </c>
      <c r="G34" s="130"/>
      <c r="H34" s="131"/>
      <c r="I34" s="130"/>
      <c r="J34" s="130"/>
      <c r="K34" s="166">
        <f>K35</f>
        <v>10.5</v>
      </c>
    </row>
    <row r="35" spans="2:11" ht="66.75" customHeight="1">
      <c r="B35" s="100" t="s">
        <v>381</v>
      </c>
      <c r="E35" s="101" t="s">
        <v>466</v>
      </c>
      <c r="F35" s="101" t="s">
        <v>293</v>
      </c>
      <c r="G35" s="101" t="s">
        <v>376</v>
      </c>
      <c r="H35" s="112"/>
      <c r="I35" s="101"/>
      <c r="J35" s="101"/>
      <c r="K35" s="202">
        <f>K36</f>
        <v>10.5</v>
      </c>
    </row>
    <row r="36" spans="2:11" ht="21" customHeight="1">
      <c r="B36" s="169" t="s">
        <v>326</v>
      </c>
      <c r="E36" s="111" t="s">
        <v>466</v>
      </c>
      <c r="F36" s="111" t="s">
        <v>293</v>
      </c>
      <c r="G36" s="111" t="s">
        <v>376</v>
      </c>
      <c r="H36" s="111" t="s">
        <v>287</v>
      </c>
      <c r="I36" s="111" t="s">
        <v>466</v>
      </c>
      <c r="J36" s="111" t="s">
        <v>33</v>
      </c>
      <c r="K36" s="222">
        <v>10.5</v>
      </c>
    </row>
    <row r="37" spans="2:11" ht="67.5" customHeight="1">
      <c r="B37" s="143" t="s">
        <v>137</v>
      </c>
      <c r="E37" s="130" t="s">
        <v>466</v>
      </c>
      <c r="F37" s="130" t="s">
        <v>307</v>
      </c>
      <c r="G37" s="130"/>
      <c r="H37" s="131"/>
      <c r="I37" s="130"/>
      <c r="J37" s="130"/>
      <c r="K37" s="166">
        <f>K38+K40</f>
        <v>105</v>
      </c>
    </row>
    <row r="38" spans="2:11" ht="74.25" customHeight="1">
      <c r="B38" s="190" t="s">
        <v>0</v>
      </c>
      <c r="E38" s="101" t="s">
        <v>466</v>
      </c>
      <c r="F38" s="101" t="s">
        <v>307</v>
      </c>
      <c r="G38" s="101" t="s">
        <v>384</v>
      </c>
      <c r="H38" s="112"/>
      <c r="I38" s="101"/>
      <c r="J38" s="101"/>
      <c r="K38" s="202">
        <f>K39</f>
        <v>100</v>
      </c>
    </row>
    <row r="39" spans="2:11" ht="13.5" customHeight="1">
      <c r="B39" s="169" t="s">
        <v>326</v>
      </c>
      <c r="E39" s="116" t="s">
        <v>466</v>
      </c>
      <c r="F39" s="116" t="s">
        <v>307</v>
      </c>
      <c r="G39" s="116" t="s">
        <v>384</v>
      </c>
      <c r="H39" s="111" t="s">
        <v>287</v>
      </c>
      <c r="I39" s="116" t="s">
        <v>466</v>
      </c>
      <c r="J39" s="116" t="s">
        <v>383</v>
      </c>
      <c r="K39" s="222">
        <v>100</v>
      </c>
    </row>
    <row r="40" spans="2:11" ht="79.5" customHeight="1">
      <c r="B40" s="100" t="s">
        <v>71</v>
      </c>
      <c r="E40" s="101" t="s">
        <v>466</v>
      </c>
      <c r="F40" s="101" t="s">
        <v>307</v>
      </c>
      <c r="G40" s="101" t="s">
        <v>385</v>
      </c>
      <c r="H40" s="112"/>
      <c r="I40" s="101"/>
      <c r="J40" s="101"/>
      <c r="K40" s="202">
        <f>K41</f>
        <v>5</v>
      </c>
    </row>
    <row r="41" spans="2:11" ht="12.75" customHeight="1">
      <c r="B41" s="169" t="s">
        <v>326</v>
      </c>
      <c r="E41" s="116" t="s">
        <v>466</v>
      </c>
      <c r="F41" s="116" t="s">
        <v>307</v>
      </c>
      <c r="G41" s="116" t="s">
        <v>385</v>
      </c>
      <c r="H41" s="111" t="s">
        <v>287</v>
      </c>
      <c r="I41" s="116" t="s">
        <v>466</v>
      </c>
      <c r="J41" s="116" t="s">
        <v>383</v>
      </c>
      <c r="K41" s="222">
        <v>5</v>
      </c>
    </row>
    <row r="42" spans="2:11" ht="24.75" customHeight="1">
      <c r="B42" s="199" t="s">
        <v>398</v>
      </c>
      <c r="E42" s="98" t="s">
        <v>469</v>
      </c>
      <c r="F42" s="98"/>
      <c r="G42" s="98"/>
      <c r="H42" s="110"/>
      <c r="I42" s="98"/>
      <c r="J42" s="98"/>
      <c r="K42" s="151">
        <f>K43+K46</f>
        <v>1629.5</v>
      </c>
    </row>
    <row r="43" spans="2:11" ht="59.25" customHeight="1">
      <c r="B43" s="201" t="s">
        <v>1</v>
      </c>
      <c r="E43" s="130" t="s">
        <v>469</v>
      </c>
      <c r="F43" s="130" t="s">
        <v>281</v>
      </c>
      <c r="G43" s="130"/>
      <c r="H43" s="131"/>
      <c r="I43" s="165"/>
      <c r="J43" s="165"/>
      <c r="K43" s="166">
        <f>K44</f>
        <v>78.4</v>
      </c>
    </row>
    <row r="44" spans="2:11" ht="12.75" customHeight="1">
      <c r="B44" s="190" t="s">
        <v>2</v>
      </c>
      <c r="E44" s="101" t="s">
        <v>469</v>
      </c>
      <c r="F44" s="101" t="s">
        <v>281</v>
      </c>
      <c r="G44" s="101" t="s">
        <v>390</v>
      </c>
      <c r="H44" s="112"/>
      <c r="I44" s="203"/>
      <c r="J44" s="203"/>
      <c r="K44" s="202">
        <f>K45</f>
        <v>78.4</v>
      </c>
    </row>
    <row r="45" spans="2:11" ht="12.75" customHeight="1">
      <c r="B45" s="169" t="s">
        <v>326</v>
      </c>
      <c r="E45" s="116" t="s">
        <v>469</v>
      </c>
      <c r="F45" s="116" t="s">
        <v>281</v>
      </c>
      <c r="G45" s="116" t="s">
        <v>390</v>
      </c>
      <c r="H45" s="116" t="s">
        <v>287</v>
      </c>
      <c r="I45" s="205" t="s">
        <v>469</v>
      </c>
      <c r="J45" s="205" t="s">
        <v>33</v>
      </c>
      <c r="K45" s="156">
        <v>78.4</v>
      </c>
    </row>
    <row r="46" spans="2:11" ht="58.5" customHeight="1">
      <c r="B46" s="201" t="s">
        <v>97</v>
      </c>
      <c r="E46" s="130" t="s">
        <v>469</v>
      </c>
      <c r="F46" s="130" t="s">
        <v>293</v>
      </c>
      <c r="G46" s="130"/>
      <c r="H46" s="131"/>
      <c r="I46" s="204"/>
      <c r="J46" s="204"/>
      <c r="K46" s="166">
        <f>K47+K49+K51</f>
        <v>1551.1</v>
      </c>
    </row>
    <row r="47" spans="2:11" ht="12.75" customHeight="1">
      <c r="B47" s="190" t="s">
        <v>74</v>
      </c>
      <c r="E47" s="101" t="s">
        <v>469</v>
      </c>
      <c r="F47" s="101" t="s">
        <v>293</v>
      </c>
      <c r="G47" s="101" t="s">
        <v>391</v>
      </c>
      <c r="H47" s="112"/>
      <c r="I47" s="203"/>
      <c r="J47" s="203"/>
      <c r="K47" s="202">
        <f>K48</f>
        <v>447.8</v>
      </c>
    </row>
    <row r="48" spans="2:11" ht="12.75" customHeight="1">
      <c r="B48" s="169" t="s">
        <v>326</v>
      </c>
      <c r="E48" s="116" t="s">
        <v>469</v>
      </c>
      <c r="F48" s="116" t="s">
        <v>293</v>
      </c>
      <c r="G48" s="116" t="s">
        <v>391</v>
      </c>
      <c r="H48" s="116" t="s">
        <v>287</v>
      </c>
      <c r="I48" s="205" t="s">
        <v>469</v>
      </c>
      <c r="J48" s="205" t="s">
        <v>33</v>
      </c>
      <c r="K48" s="156">
        <v>447.8</v>
      </c>
    </row>
    <row r="49" spans="2:11" ht="12.75" customHeight="1">
      <c r="B49" s="190" t="s">
        <v>3</v>
      </c>
      <c r="E49" s="101" t="s">
        <v>469</v>
      </c>
      <c r="F49" s="101" t="s">
        <v>293</v>
      </c>
      <c r="G49" s="101" t="s">
        <v>392</v>
      </c>
      <c r="H49" s="112"/>
      <c r="I49" s="203"/>
      <c r="J49" s="203"/>
      <c r="K49" s="202">
        <f>K50</f>
        <v>50</v>
      </c>
    </row>
    <row r="50" spans="2:11" ht="12.75">
      <c r="B50" s="169" t="s">
        <v>326</v>
      </c>
      <c r="E50" s="116" t="s">
        <v>469</v>
      </c>
      <c r="F50" s="116" t="s">
        <v>293</v>
      </c>
      <c r="G50" s="116" t="s">
        <v>392</v>
      </c>
      <c r="H50" s="116" t="s">
        <v>287</v>
      </c>
      <c r="I50" s="205" t="s">
        <v>469</v>
      </c>
      <c r="J50" s="205" t="s">
        <v>33</v>
      </c>
      <c r="K50" s="156">
        <v>50</v>
      </c>
    </row>
    <row r="51" spans="2:11" ht="84.75">
      <c r="B51" s="190" t="s">
        <v>403</v>
      </c>
      <c r="E51" s="101" t="s">
        <v>469</v>
      </c>
      <c r="F51" s="101" t="s">
        <v>293</v>
      </c>
      <c r="G51" s="101" t="s">
        <v>393</v>
      </c>
      <c r="H51" s="112"/>
      <c r="I51" s="203"/>
      <c r="J51" s="203"/>
      <c r="K51" s="202">
        <f>K52</f>
        <v>1053.3</v>
      </c>
    </row>
    <row r="52" spans="2:11" ht="12.75">
      <c r="B52" s="169" t="s">
        <v>326</v>
      </c>
      <c r="E52" s="116" t="s">
        <v>469</v>
      </c>
      <c r="F52" s="116" t="s">
        <v>293</v>
      </c>
      <c r="G52" s="116" t="s">
        <v>393</v>
      </c>
      <c r="H52" s="116" t="s">
        <v>287</v>
      </c>
      <c r="I52" s="205" t="s">
        <v>469</v>
      </c>
      <c r="J52" s="205" t="s">
        <v>33</v>
      </c>
      <c r="K52" s="222">
        <v>1053.3</v>
      </c>
    </row>
    <row r="53" spans="2:11" ht="39" customHeight="1">
      <c r="B53" s="137" t="s">
        <v>411</v>
      </c>
      <c r="E53" s="98" t="s">
        <v>470</v>
      </c>
      <c r="F53" s="98"/>
      <c r="G53" s="98"/>
      <c r="H53" s="110"/>
      <c r="I53" s="146"/>
      <c r="J53" s="146"/>
      <c r="K53" s="151">
        <f>K54+K57+K60+K65</f>
        <v>1608</v>
      </c>
    </row>
    <row r="54" spans="2:11" ht="69.75" customHeight="1">
      <c r="B54" s="143" t="s">
        <v>412</v>
      </c>
      <c r="E54" s="130" t="s">
        <v>470</v>
      </c>
      <c r="F54" s="130" t="s">
        <v>281</v>
      </c>
      <c r="G54" s="130"/>
      <c r="H54" s="131"/>
      <c r="I54" s="147"/>
      <c r="J54" s="147"/>
      <c r="K54" s="166">
        <f>K55</f>
        <v>100</v>
      </c>
    </row>
    <row r="55" spans="2:11" ht="66.75" customHeight="1">
      <c r="B55" s="100" t="s">
        <v>413</v>
      </c>
      <c r="E55" s="101" t="s">
        <v>470</v>
      </c>
      <c r="F55" s="101" t="s">
        <v>281</v>
      </c>
      <c r="G55" s="101" t="s">
        <v>409</v>
      </c>
      <c r="H55" s="112"/>
      <c r="I55" s="144"/>
      <c r="J55" s="144"/>
      <c r="K55" s="202">
        <f>K56</f>
        <v>100</v>
      </c>
    </row>
    <row r="56" spans="2:11" ht="14.25" customHeight="1">
      <c r="B56" s="169" t="s">
        <v>326</v>
      </c>
      <c r="E56" s="116" t="s">
        <v>470</v>
      </c>
      <c r="F56" s="116" t="s">
        <v>281</v>
      </c>
      <c r="G56" s="116" t="s">
        <v>409</v>
      </c>
      <c r="H56" s="116">
        <v>200</v>
      </c>
      <c r="I56" s="229" t="s">
        <v>470</v>
      </c>
      <c r="J56" s="229" t="s">
        <v>465</v>
      </c>
      <c r="K56" s="189">
        <v>100</v>
      </c>
    </row>
    <row r="57" spans="2:11" ht="57" customHeight="1">
      <c r="B57" s="143" t="s">
        <v>414</v>
      </c>
      <c r="E57" s="130" t="s">
        <v>470</v>
      </c>
      <c r="F57" s="130" t="s">
        <v>293</v>
      </c>
      <c r="G57" s="130"/>
      <c r="H57" s="131"/>
      <c r="I57" s="147"/>
      <c r="J57" s="147"/>
      <c r="K57" s="166">
        <f>K58</f>
        <v>100</v>
      </c>
    </row>
    <row r="58" spans="2:11" ht="63" customHeight="1">
      <c r="B58" s="100" t="s">
        <v>78</v>
      </c>
      <c r="E58" s="101" t="s">
        <v>470</v>
      </c>
      <c r="F58" s="101" t="s">
        <v>293</v>
      </c>
      <c r="G58" s="101" t="s">
        <v>409</v>
      </c>
      <c r="H58" s="112"/>
      <c r="I58" s="144"/>
      <c r="J58" s="144"/>
      <c r="K58" s="202">
        <f>K59</f>
        <v>100</v>
      </c>
    </row>
    <row r="59" spans="2:11" ht="14.25" customHeight="1">
      <c r="B59" s="169" t="s">
        <v>326</v>
      </c>
      <c r="E59" s="116" t="s">
        <v>470</v>
      </c>
      <c r="F59" s="116" t="s">
        <v>293</v>
      </c>
      <c r="G59" s="116" t="s">
        <v>409</v>
      </c>
      <c r="H59" s="116">
        <v>200</v>
      </c>
      <c r="I59" s="229" t="s">
        <v>470</v>
      </c>
      <c r="J59" s="229" t="s">
        <v>465</v>
      </c>
      <c r="K59" s="189">
        <v>100</v>
      </c>
    </row>
    <row r="60" spans="2:11" ht="54" customHeight="1">
      <c r="B60" s="143" t="s">
        <v>116</v>
      </c>
      <c r="E60" s="130" t="s">
        <v>470</v>
      </c>
      <c r="F60" s="130" t="s">
        <v>307</v>
      </c>
      <c r="G60" s="130"/>
      <c r="H60" s="131"/>
      <c r="I60" s="147"/>
      <c r="J60" s="147"/>
      <c r="K60" s="166">
        <f>K61+K63</f>
        <v>1138.5</v>
      </c>
    </row>
    <row r="61" spans="2:11" ht="64.5" customHeight="1">
      <c r="B61" s="100" t="s">
        <v>79</v>
      </c>
      <c r="E61" s="101" t="s">
        <v>470</v>
      </c>
      <c r="F61" s="101" t="s">
        <v>307</v>
      </c>
      <c r="G61" s="101" t="s">
        <v>409</v>
      </c>
      <c r="H61" s="112"/>
      <c r="I61" s="144"/>
      <c r="J61" s="144"/>
      <c r="K61" s="202">
        <f>K62</f>
        <v>89.1</v>
      </c>
    </row>
    <row r="62" spans="2:11" ht="14.25" customHeight="1">
      <c r="B62" s="169" t="s">
        <v>326</v>
      </c>
      <c r="E62" s="116" t="s">
        <v>470</v>
      </c>
      <c r="F62" s="116" t="s">
        <v>307</v>
      </c>
      <c r="G62" s="116" t="s">
        <v>409</v>
      </c>
      <c r="H62" s="116">
        <v>200</v>
      </c>
      <c r="I62" s="229" t="s">
        <v>470</v>
      </c>
      <c r="J62" s="229" t="s">
        <v>465</v>
      </c>
      <c r="K62" s="189">
        <v>89.1</v>
      </c>
    </row>
    <row r="63" spans="2:11" ht="67.5" customHeight="1">
      <c r="B63" s="100" t="s">
        <v>80</v>
      </c>
      <c r="E63" s="101" t="s">
        <v>470</v>
      </c>
      <c r="F63" s="101" t="s">
        <v>307</v>
      </c>
      <c r="G63" s="101" t="s">
        <v>410</v>
      </c>
      <c r="H63" s="112"/>
      <c r="I63" s="144"/>
      <c r="J63" s="144"/>
      <c r="K63" s="202">
        <f>K64</f>
        <v>1049.4</v>
      </c>
    </row>
    <row r="64" spans="2:11" ht="14.25" customHeight="1">
      <c r="B64" s="169" t="s">
        <v>326</v>
      </c>
      <c r="E64" s="116" t="s">
        <v>470</v>
      </c>
      <c r="F64" s="116" t="s">
        <v>307</v>
      </c>
      <c r="G64" s="116" t="s">
        <v>410</v>
      </c>
      <c r="H64" s="116">
        <v>200</v>
      </c>
      <c r="I64" s="229" t="s">
        <v>470</v>
      </c>
      <c r="J64" s="229" t="s">
        <v>465</v>
      </c>
      <c r="K64" s="189">
        <v>1049.4</v>
      </c>
    </row>
    <row r="65" spans="2:11" ht="57" customHeight="1">
      <c r="B65" s="141" t="s">
        <v>5</v>
      </c>
      <c r="E65" s="130" t="s">
        <v>470</v>
      </c>
      <c r="F65" s="130" t="s">
        <v>419</v>
      </c>
      <c r="G65" s="130"/>
      <c r="H65" s="130"/>
      <c r="I65" s="147"/>
      <c r="J65" s="147"/>
      <c r="K65" s="166">
        <f>K66</f>
        <v>269.5</v>
      </c>
    </row>
    <row r="66" spans="2:11" ht="66.75" customHeight="1">
      <c r="B66" s="113" t="s">
        <v>6</v>
      </c>
      <c r="E66" s="101" t="s">
        <v>470</v>
      </c>
      <c r="F66" s="101" t="s">
        <v>419</v>
      </c>
      <c r="G66" s="101" t="s">
        <v>420</v>
      </c>
      <c r="H66" s="101"/>
      <c r="I66" s="144"/>
      <c r="J66" s="144"/>
      <c r="K66" s="202">
        <f>K67</f>
        <v>269.5</v>
      </c>
    </row>
    <row r="67" spans="2:11" ht="14.25" customHeight="1">
      <c r="B67" s="169" t="s">
        <v>326</v>
      </c>
      <c r="E67" s="125" t="s">
        <v>470</v>
      </c>
      <c r="F67" s="125" t="s">
        <v>419</v>
      </c>
      <c r="G67" s="125" t="s">
        <v>420</v>
      </c>
      <c r="H67" s="125">
        <v>200</v>
      </c>
      <c r="I67" s="125" t="s">
        <v>470</v>
      </c>
      <c r="J67" s="125" t="s">
        <v>467</v>
      </c>
      <c r="K67" s="222">
        <v>269.5</v>
      </c>
    </row>
    <row r="68" spans="2:11" ht="21.75" customHeight="1">
      <c r="B68" s="137" t="s">
        <v>428</v>
      </c>
      <c r="E68" s="98" t="s">
        <v>142</v>
      </c>
      <c r="F68" s="98"/>
      <c r="G68" s="98"/>
      <c r="H68" s="98"/>
      <c r="I68" s="146"/>
      <c r="J68" s="146"/>
      <c r="K68" s="151">
        <f>K69+K74+K77+K80+K83</f>
        <v>5084.700000000001</v>
      </c>
    </row>
    <row r="69" spans="2:11" ht="53.25" customHeight="1">
      <c r="B69" s="230" t="s">
        <v>87</v>
      </c>
      <c r="E69" s="130" t="s">
        <v>142</v>
      </c>
      <c r="F69" s="130" t="s">
        <v>281</v>
      </c>
      <c r="G69" s="130"/>
      <c r="H69" s="130"/>
      <c r="I69" s="147"/>
      <c r="J69" s="147"/>
      <c r="K69" s="166">
        <f>K70+K72</f>
        <v>1276.4</v>
      </c>
    </row>
    <row r="70" spans="2:11" ht="72.75" customHeight="1">
      <c r="B70" s="231" t="s">
        <v>7</v>
      </c>
      <c r="E70" s="101" t="s">
        <v>142</v>
      </c>
      <c r="F70" s="101" t="s">
        <v>281</v>
      </c>
      <c r="G70" s="101" t="s">
        <v>423</v>
      </c>
      <c r="H70" s="101"/>
      <c r="I70" s="144"/>
      <c r="J70" s="144"/>
      <c r="K70" s="202" t="str">
        <f>K71</f>
        <v>1176,4</v>
      </c>
    </row>
    <row r="71" spans="2:11" ht="14.25" customHeight="1">
      <c r="B71" s="169" t="s">
        <v>326</v>
      </c>
      <c r="E71" s="99" t="s">
        <v>142</v>
      </c>
      <c r="F71" s="99" t="s">
        <v>281</v>
      </c>
      <c r="G71" s="99" t="s">
        <v>423</v>
      </c>
      <c r="H71" s="138">
        <v>200</v>
      </c>
      <c r="I71" s="245" t="s">
        <v>470</v>
      </c>
      <c r="J71" s="245" t="s">
        <v>466</v>
      </c>
      <c r="K71" s="222" t="s">
        <v>432</v>
      </c>
    </row>
    <row r="72" spans="2:14" ht="59.25" customHeight="1">
      <c r="B72" s="231" t="s">
        <v>88</v>
      </c>
      <c r="E72" s="101" t="s">
        <v>142</v>
      </c>
      <c r="F72" s="101" t="s">
        <v>281</v>
      </c>
      <c r="G72" s="101" t="s">
        <v>424</v>
      </c>
      <c r="H72" s="101"/>
      <c r="I72" s="144"/>
      <c r="J72" s="144"/>
      <c r="K72" s="202" t="str">
        <f>K73</f>
        <v>100</v>
      </c>
      <c r="N72" s="478"/>
    </row>
    <row r="73" spans="2:11" ht="14.25" customHeight="1">
      <c r="B73" s="169" t="s">
        <v>326</v>
      </c>
      <c r="E73" s="116" t="s">
        <v>142</v>
      </c>
      <c r="F73" s="116" t="s">
        <v>281</v>
      </c>
      <c r="G73" s="116" t="s">
        <v>424</v>
      </c>
      <c r="H73" s="127">
        <v>200</v>
      </c>
      <c r="I73" s="246" t="s">
        <v>470</v>
      </c>
      <c r="J73" s="246" t="s">
        <v>466</v>
      </c>
      <c r="K73" s="222" t="s">
        <v>310</v>
      </c>
    </row>
    <row r="74" spans="2:11" ht="65.25" customHeight="1">
      <c r="B74" s="230" t="s">
        <v>118</v>
      </c>
      <c r="E74" s="130" t="s">
        <v>142</v>
      </c>
      <c r="F74" s="130" t="s">
        <v>293</v>
      </c>
      <c r="G74" s="130"/>
      <c r="H74" s="130"/>
      <c r="I74" s="147"/>
      <c r="J74" s="147"/>
      <c r="K74" s="166" t="str">
        <f>K75</f>
        <v>100</v>
      </c>
    </row>
    <row r="75" spans="2:11" ht="58.5" customHeight="1">
      <c r="B75" s="231" t="s">
        <v>8</v>
      </c>
      <c r="E75" s="101" t="s">
        <v>142</v>
      </c>
      <c r="F75" s="101" t="s">
        <v>293</v>
      </c>
      <c r="G75" s="101" t="s">
        <v>425</v>
      </c>
      <c r="H75" s="101"/>
      <c r="I75" s="144"/>
      <c r="J75" s="144"/>
      <c r="K75" s="202" t="str">
        <f>K76</f>
        <v>100</v>
      </c>
    </row>
    <row r="76" spans="2:11" ht="14.25" customHeight="1">
      <c r="B76" s="169" t="s">
        <v>326</v>
      </c>
      <c r="E76" s="116" t="s">
        <v>142</v>
      </c>
      <c r="F76" s="116" t="s">
        <v>293</v>
      </c>
      <c r="G76" s="116" t="s">
        <v>425</v>
      </c>
      <c r="H76" s="125">
        <v>200</v>
      </c>
      <c r="I76" s="246" t="s">
        <v>470</v>
      </c>
      <c r="J76" s="246" t="s">
        <v>466</v>
      </c>
      <c r="K76" s="222" t="s">
        <v>310</v>
      </c>
    </row>
    <row r="77" spans="2:11" ht="47.25" customHeight="1">
      <c r="B77" s="230" t="s">
        <v>9</v>
      </c>
      <c r="E77" s="130" t="s">
        <v>142</v>
      </c>
      <c r="F77" s="130" t="s">
        <v>307</v>
      </c>
      <c r="G77" s="130"/>
      <c r="H77" s="130"/>
      <c r="I77" s="147"/>
      <c r="J77" s="147"/>
      <c r="K77" s="166" t="str">
        <f>K78</f>
        <v>70</v>
      </c>
    </row>
    <row r="78" spans="2:11" ht="63" customHeight="1">
      <c r="B78" s="231" t="s">
        <v>431</v>
      </c>
      <c r="E78" s="101" t="s">
        <v>142</v>
      </c>
      <c r="F78" s="101" t="s">
        <v>307</v>
      </c>
      <c r="G78" s="101" t="s">
        <v>426</v>
      </c>
      <c r="H78" s="101"/>
      <c r="I78" s="144"/>
      <c r="J78" s="144"/>
      <c r="K78" s="202" t="str">
        <f>K79</f>
        <v>70</v>
      </c>
    </row>
    <row r="79" spans="2:11" ht="14.25" customHeight="1">
      <c r="B79" s="169" t="s">
        <v>326</v>
      </c>
      <c r="E79" s="116" t="s">
        <v>142</v>
      </c>
      <c r="F79" s="116" t="s">
        <v>307</v>
      </c>
      <c r="G79" s="116" t="s">
        <v>426</v>
      </c>
      <c r="H79" s="246">
        <v>200</v>
      </c>
      <c r="I79" s="246" t="s">
        <v>470</v>
      </c>
      <c r="J79" s="246" t="s">
        <v>466</v>
      </c>
      <c r="K79" s="222" t="s">
        <v>433</v>
      </c>
    </row>
    <row r="80" spans="2:11" ht="57" customHeight="1">
      <c r="B80" s="230" t="s">
        <v>52</v>
      </c>
      <c r="E80" s="130" t="s">
        <v>142</v>
      </c>
      <c r="F80" s="130" t="s">
        <v>419</v>
      </c>
      <c r="G80" s="130"/>
      <c r="H80" s="130"/>
      <c r="I80" s="147"/>
      <c r="J80" s="147"/>
      <c r="K80" s="166">
        <f>K81</f>
        <v>120</v>
      </c>
    </row>
    <row r="81" spans="2:11" ht="65.25" customHeight="1">
      <c r="B81" s="231" t="s">
        <v>53</v>
      </c>
      <c r="E81" s="101" t="s">
        <v>142</v>
      </c>
      <c r="F81" s="101" t="s">
        <v>419</v>
      </c>
      <c r="G81" s="101" t="s">
        <v>427</v>
      </c>
      <c r="H81" s="101"/>
      <c r="I81" s="144"/>
      <c r="J81" s="144"/>
      <c r="K81" s="202">
        <f>K82</f>
        <v>120</v>
      </c>
    </row>
    <row r="82" spans="2:11" ht="14.25" customHeight="1">
      <c r="B82" s="169" t="s">
        <v>326</v>
      </c>
      <c r="E82" s="116" t="s">
        <v>142</v>
      </c>
      <c r="F82" s="116" t="s">
        <v>419</v>
      </c>
      <c r="G82" s="116" t="s">
        <v>427</v>
      </c>
      <c r="H82" s="125">
        <v>200</v>
      </c>
      <c r="I82" s="246" t="s">
        <v>470</v>
      </c>
      <c r="J82" s="246" t="s">
        <v>466</v>
      </c>
      <c r="K82" s="222">
        <v>120</v>
      </c>
    </row>
    <row r="83" spans="2:11" ht="72.75" customHeight="1">
      <c r="B83" s="141" t="s">
        <v>107</v>
      </c>
      <c r="E83" s="147" t="s">
        <v>142</v>
      </c>
      <c r="F83" s="147" t="s">
        <v>434</v>
      </c>
      <c r="G83" s="147"/>
      <c r="H83" s="147"/>
      <c r="I83" s="147"/>
      <c r="J83" s="147"/>
      <c r="K83" s="147">
        <f>K84</f>
        <v>3518.3</v>
      </c>
    </row>
    <row r="84" spans="2:11" ht="27" customHeight="1">
      <c r="B84" s="113" t="s">
        <v>328</v>
      </c>
      <c r="E84" s="144" t="s">
        <v>142</v>
      </c>
      <c r="F84" s="144" t="s">
        <v>434</v>
      </c>
      <c r="G84" s="144" t="s">
        <v>329</v>
      </c>
      <c r="H84" s="144"/>
      <c r="I84" s="144"/>
      <c r="J84" s="144"/>
      <c r="K84" s="172">
        <f>K85+K86</f>
        <v>3518.3</v>
      </c>
    </row>
    <row r="85" spans="2:11" ht="36" customHeight="1">
      <c r="B85" s="118" t="s">
        <v>288</v>
      </c>
      <c r="E85" s="148" t="s">
        <v>142</v>
      </c>
      <c r="F85" s="148" t="s">
        <v>434</v>
      </c>
      <c r="G85" s="148" t="s">
        <v>329</v>
      </c>
      <c r="H85" s="148">
        <v>100</v>
      </c>
      <c r="I85" s="148" t="s">
        <v>470</v>
      </c>
      <c r="J85" s="148" t="s">
        <v>470</v>
      </c>
      <c r="K85" s="148">
        <v>3080.3</v>
      </c>
    </row>
    <row r="86" spans="2:11" ht="14.25" customHeight="1">
      <c r="B86" s="169" t="s">
        <v>326</v>
      </c>
      <c r="E86" s="246" t="s">
        <v>142</v>
      </c>
      <c r="F86" s="246" t="s">
        <v>434</v>
      </c>
      <c r="G86" s="246" t="s">
        <v>329</v>
      </c>
      <c r="H86" s="246">
        <v>200</v>
      </c>
      <c r="I86" s="246" t="s">
        <v>470</v>
      </c>
      <c r="J86" s="246" t="s">
        <v>470</v>
      </c>
      <c r="K86" s="246">
        <v>438</v>
      </c>
    </row>
    <row r="87" spans="2:11" ht="23.25" customHeight="1">
      <c r="B87" s="251" t="s">
        <v>447</v>
      </c>
      <c r="E87" s="98" t="s">
        <v>472</v>
      </c>
      <c r="F87" s="98"/>
      <c r="G87" s="98"/>
      <c r="H87" s="98"/>
      <c r="I87" s="157"/>
      <c r="J87" s="157"/>
      <c r="K87" s="151">
        <f>K92+K88+K97</f>
        <v>3073.1</v>
      </c>
    </row>
    <row r="88" spans="2:11" ht="43.5" customHeight="1">
      <c r="B88" s="252" t="s">
        <v>450</v>
      </c>
      <c r="E88" s="130" t="s">
        <v>472</v>
      </c>
      <c r="F88" s="130" t="s">
        <v>281</v>
      </c>
      <c r="G88" s="130"/>
      <c r="H88" s="130"/>
      <c r="I88" s="130"/>
      <c r="J88" s="130"/>
      <c r="K88" s="166">
        <f>K89</f>
        <v>440.59999999999997</v>
      </c>
    </row>
    <row r="89" spans="2:11" ht="23.25" customHeight="1">
      <c r="B89" s="104" t="s">
        <v>328</v>
      </c>
      <c r="E89" s="101" t="s">
        <v>472</v>
      </c>
      <c r="F89" s="101" t="s">
        <v>281</v>
      </c>
      <c r="G89" s="101" t="s">
        <v>329</v>
      </c>
      <c r="H89" s="126"/>
      <c r="I89" s="101"/>
      <c r="J89" s="101"/>
      <c r="K89" s="202">
        <f>K90+K91</f>
        <v>440.59999999999997</v>
      </c>
    </row>
    <row r="90" spans="2:11" ht="23.25" customHeight="1">
      <c r="B90" s="118" t="s">
        <v>288</v>
      </c>
      <c r="E90" s="116" t="s">
        <v>472</v>
      </c>
      <c r="F90" s="116" t="s">
        <v>281</v>
      </c>
      <c r="G90" s="116" t="s">
        <v>329</v>
      </c>
      <c r="H90" s="125">
        <v>100</v>
      </c>
      <c r="I90" s="116" t="s">
        <v>473</v>
      </c>
      <c r="J90" s="116" t="s">
        <v>465</v>
      </c>
      <c r="K90" s="222">
        <v>379.2</v>
      </c>
    </row>
    <row r="91" spans="2:11" ht="23.25" customHeight="1">
      <c r="B91" s="169" t="s">
        <v>326</v>
      </c>
      <c r="E91" s="116" t="s">
        <v>472</v>
      </c>
      <c r="F91" s="116" t="s">
        <v>281</v>
      </c>
      <c r="G91" s="116" t="s">
        <v>329</v>
      </c>
      <c r="H91" s="125">
        <v>200</v>
      </c>
      <c r="I91" s="116" t="s">
        <v>473</v>
      </c>
      <c r="J91" s="116" t="s">
        <v>465</v>
      </c>
      <c r="K91" s="222">
        <v>61.4</v>
      </c>
    </row>
    <row r="92" spans="2:11" ht="69" customHeight="1">
      <c r="B92" s="141" t="s">
        <v>448</v>
      </c>
      <c r="E92" s="130" t="s">
        <v>472</v>
      </c>
      <c r="F92" s="130" t="s">
        <v>293</v>
      </c>
      <c r="G92" s="130"/>
      <c r="H92" s="130"/>
      <c r="I92" s="165"/>
      <c r="J92" s="165"/>
      <c r="K92" s="166">
        <f>K93</f>
        <v>2432.5</v>
      </c>
    </row>
    <row r="93" spans="2:11" ht="23.25" customHeight="1">
      <c r="B93" s="104" t="s">
        <v>328</v>
      </c>
      <c r="E93" s="101" t="s">
        <v>472</v>
      </c>
      <c r="F93" s="101" t="s">
        <v>293</v>
      </c>
      <c r="G93" s="101" t="s">
        <v>329</v>
      </c>
      <c r="H93" s="101"/>
      <c r="I93" s="172"/>
      <c r="J93" s="172"/>
      <c r="K93" s="202">
        <f>K94+K95+K96</f>
        <v>2432.5</v>
      </c>
    </row>
    <row r="94" spans="2:11" ht="33.75">
      <c r="B94" s="118" t="s">
        <v>288</v>
      </c>
      <c r="E94" s="116" t="s">
        <v>472</v>
      </c>
      <c r="F94" s="116" t="s">
        <v>293</v>
      </c>
      <c r="G94" s="116" t="s">
        <v>329</v>
      </c>
      <c r="H94" s="125">
        <v>100</v>
      </c>
      <c r="I94" s="116" t="s">
        <v>473</v>
      </c>
      <c r="J94" s="116" t="s">
        <v>465</v>
      </c>
      <c r="K94" s="222">
        <v>1208.4</v>
      </c>
    </row>
    <row r="95" spans="2:11" ht="12.75">
      <c r="B95" s="169" t="s">
        <v>326</v>
      </c>
      <c r="E95" s="116" t="s">
        <v>472</v>
      </c>
      <c r="F95" s="116" t="s">
        <v>293</v>
      </c>
      <c r="G95" s="116" t="s">
        <v>329</v>
      </c>
      <c r="H95" s="125">
        <v>200</v>
      </c>
      <c r="I95" s="116" t="s">
        <v>473</v>
      </c>
      <c r="J95" s="116" t="s">
        <v>465</v>
      </c>
      <c r="K95" s="222">
        <v>1105</v>
      </c>
    </row>
    <row r="96" spans="2:11" ht="12.75">
      <c r="B96" s="117" t="s">
        <v>314</v>
      </c>
      <c r="E96" s="116" t="s">
        <v>472</v>
      </c>
      <c r="F96" s="116" t="s">
        <v>293</v>
      </c>
      <c r="G96" s="116" t="s">
        <v>329</v>
      </c>
      <c r="H96" s="125">
        <v>800</v>
      </c>
      <c r="I96" s="116" t="s">
        <v>473</v>
      </c>
      <c r="J96" s="116" t="s">
        <v>465</v>
      </c>
      <c r="K96" s="222">
        <v>119.1</v>
      </c>
    </row>
    <row r="97" spans="2:11" ht="52.5">
      <c r="B97" s="230" t="s">
        <v>108</v>
      </c>
      <c r="E97" s="130" t="s">
        <v>472</v>
      </c>
      <c r="F97" s="130" t="s">
        <v>307</v>
      </c>
      <c r="G97" s="130"/>
      <c r="H97" s="130"/>
      <c r="I97" s="130"/>
      <c r="J97" s="130"/>
      <c r="K97" s="166">
        <f>K98</f>
        <v>200</v>
      </c>
    </row>
    <row r="98" spans="2:11" ht="12.75">
      <c r="B98" s="104" t="s">
        <v>458</v>
      </c>
      <c r="E98" s="101" t="s">
        <v>472</v>
      </c>
      <c r="F98" s="101" t="s">
        <v>307</v>
      </c>
      <c r="G98" s="101" t="s">
        <v>459</v>
      </c>
      <c r="H98" s="101"/>
      <c r="I98" s="101"/>
      <c r="J98" s="101"/>
      <c r="K98" s="202">
        <f>K99</f>
        <v>200</v>
      </c>
    </row>
    <row r="99" spans="2:11" ht="12.75">
      <c r="B99" s="169" t="s">
        <v>326</v>
      </c>
      <c r="E99" s="116" t="s">
        <v>472</v>
      </c>
      <c r="F99" s="116" t="s">
        <v>307</v>
      </c>
      <c r="G99" s="116" t="s">
        <v>459</v>
      </c>
      <c r="H99" s="125">
        <v>200</v>
      </c>
      <c r="I99" s="116" t="s">
        <v>473</v>
      </c>
      <c r="J99" s="116" t="s">
        <v>469</v>
      </c>
      <c r="K99" s="222">
        <v>200</v>
      </c>
    </row>
    <row r="100" spans="2:11" ht="36" customHeight="1">
      <c r="B100" s="135" t="s">
        <v>441</v>
      </c>
      <c r="E100" s="146" t="s">
        <v>473</v>
      </c>
      <c r="F100" s="146"/>
      <c r="G100" s="146"/>
      <c r="H100" s="146"/>
      <c r="I100" s="146"/>
      <c r="J100" s="146"/>
      <c r="K100" s="186" t="e">
        <f>K101+K106</f>
        <v>#REF!</v>
      </c>
    </row>
    <row r="101" spans="2:11" ht="57.75" customHeight="1">
      <c r="B101" s="143" t="s">
        <v>58</v>
      </c>
      <c r="E101" s="130" t="s">
        <v>473</v>
      </c>
      <c r="F101" s="130" t="s">
        <v>281</v>
      </c>
      <c r="G101" s="130"/>
      <c r="H101" s="130"/>
      <c r="I101" s="130"/>
      <c r="J101" s="130"/>
      <c r="K101" s="166" t="e">
        <f>#REF!</f>
        <v>#REF!</v>
      </c>
    </row>
    <row r="102" spans="2:11" ht="21.75">
      <c r="B102" s="100" t="s">
        <v>328</v>
      </c>
      <c r="E102" s="101" t="s">
        <v>473</v>
      </c>
      <c r="F102" s="101" t="s">
        <v>281</v>
      </c>
      <c r="G102" s="101" t="s">
        <v>329</v>
      </c>
      <c r="H102" s="101"/>
      <c r="I102" s="101"/>
      <c r="J102" s="101"/>
      <c r="K102" s="202">
        <f>K103+K104+K105</f>
        <v>2223.9</v>
      </c>
    </row>
    <row r="103" spans="2:11" ht="33.75">
      <c r="B103" s="118" t="s">
        <v>288</v>
      </c>
      <c r="E103" s="116" t="s">
        <v>473</v>
      </c>
      <c r="F103" s="116" t="s">
        <v>281</v>
      </c>
      <c r="G103" s="116" t="s">
        <v>329</v>
      </c>
      <c r="H103" s="125">
        <v>100</v>
      </c>
      <c r="I103" s="116" t="s">
        <v>149</v>
      </c>
      <c r="J103" s="116" t="s">
        <v>465</v>
      </c>
      <c r="K103" s="222">
        <v>1790.8</v>
      </c>
    </row>
    <row r="104" spans="2:11" ht="12.75">
      <c r="B104" s="169" t="s">
        <v>326</v>
      </c>
      <c r="E104" s="116" t="s">
        <v>473</v>
      </c>
      <c r="F104" s="116" t="s">
        <v>281</v>
      </c>
      <c r="G104" s="116" t="s">
        <v>329</v>
      </c>
      <c r="H104" s="125">
        <v>200</v>
      </c>
      <c r="I104" s="116" t="s">
        <v>149</v>
      </c>
      <c r="J104" s="116" t="s">
        <v>465</v>
      </c>
      <c r="K104" s="222">
        <v>432</v>
      </c>
    </row>
    <row r="105" spans="2:11" ht="12.75">
      <c r="B105" s="117" t="s">
        <v>314</v>
      </c>
      <c r="E105" s="116" t="s">
        <v>473</v>
      </c>
      <c r="F105" s="116" t="s">
        <v>281</v>
      </c>
      <c r="G105" s="116" t="s">
        <v>329</v>
      </c>
      <c r="H105" s="125">
        <v>800</v>
      </c>
      <c r="I105" s="116" t="s">
        <v>149</v>
      </c>
      <c r="J105" s="116" t="s">
        <v>465</v>
      </c>
      <c r="K105" s="222">
        <v>1.1</v>
      </c>
    </row>
    <row r="106" spans="2:11" ht="52.5" customHeight="1">
      <c r="B106" s="141" t="s">
        <v>55</v>
      </c>
      <c r="E106" s="147" t="s">
        <v>473</v>
      </c>
      <c r="F106" s="147" t="s">
        <v>293</v>
      </c>
      <c r="G106" s="147"/>
      <c r="H106" s="147"/>
      <c r="I106" s="147"/>
      <c r="J106" s="147"/>
      <c r="K106" s="147">
        <f>K107</f>
        <v>63.8</v>
      </c>
    </row>
    <row r="107" spans="2:11" ht="74.25">
      <c r="B107" s="113" t="s">
        <v>56</v>
      </c>
      <c r="E107" s="144" t="s">
        <v>473</v>
      </c>
      <c r="F107" s="144" t="s">
        <v>293</v>
      </c>
      <c r="G107" s="144" t="s">
        <v>437</v>
      </c>
      <c r="H107" s="144"/>
      <c r="I107" s="144"/>
      <c r="J107" s="144"/>
      <c r="K107" s="144">
        <f>K108</f>
        <v>63.8</v>
      </c>
    </row>
    <row r="108" spans="2:11" ht="22.5">
      <c r="B108" s="169" t="s">
        <v>444</v>
      </c>
      <c r="E108" s="234" t="s">
        <v>473</v>
      </c>
      <c r="F108" s="234" t="s">
        <v>293</v>
      </c>
      <c r="G108" s="234" t="s">
        <v>437</v>
      </c>
      <c r="H108" s="234" t="s">
        <v>443</v>
      </c>
      <c r="I108" s="234" t="s">
        <v>472</v>
      </c>
      <c r="J108" s="234" t="s">
        <v>472</v>
      </c>
      <c r="K108" s="234">
        <v>63.8</v>
      </c>
    </row>
    <row r="109" spans="2:11" ht="12.75">
      <c r="B109" s="476" t="s">
        <v>350</v>
      </c>
      <c r="E109" s="139"/>
      <c r="F109" s="139"/>
      <c r="G109" s="139"/>
      <c r="H109" s="139"/>
      <c r="I109" s="139"/>
      <c r="J109" s="139"/>
      <c r="K109" s="269" t="e">
        <f>K100+K87+K68+K53+K42+K30+K25+K9</f>
        <v>#REF!</v>
      </c>
    </row>
    <row r="129" ht="38.25" customHeight="1"/>
    <row r="136" ht="37.5" customHeight="1"/>
    <row r="137" ht="18" customHeight="1"/>
    <row r="141" ht="22.5" customHeight="1"/>
    <row r="142" ht="22.5" customHeight="1"/>
    <row r="147" ht="31.5" customHeight="1"/>
    <row r="156" ht="12.75">
      <c r="K156" s="322"/>
    </row>
  </sheetData>
  <sheetProtection/>
  <mergeCells count="6">
    <mergeCell ref="E7:J7"/>
    <mergeCell ref="B7:B8"/>
    <mergeCell ref="A6:K6"/>
    <mergeCell ref="K7:K8"/>
    <mergeCell ref="E8:G8"/>
    <mergeCell ref="D3:K3"/>
  </mergeCells>
  <printOptions/>
  <pageMargins left="0.37" right="0.2" top="1" bottom="0.24" header="0.5" footer="0.24"/>
  <pageSetup horizontalDpi="600" verticalDpi="600" orientation="portrait" paperSize="9" scale="97" r:id="rId1"/>
  <ignoredErrors>
    <ignoredError sqref="K14 G11 I18:J21 E12:F12 E13:F13 K15 G13:H13 E22:H24 I11:J11 I12:J12 K12 E18:F21 E9:F11 G12:H12 K10:K11 E14:F14 I15:J15 G15:H16 G14:H14 I17:J17 E17:H17 I16:J16 I14:J14 E15:F16 G18:H21 I23:J24 E25:J29 G30:G31 H30:H31 F30:F31 E30:E31 E41:J45 E46:J52 E54:J67 E53 E100:J10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M118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1.421875" style="0" customWidth="1"/>
    <col min="2" max="2" width="47.8515625" style="0" customWidth="1"/>
    <col min="3" max="3" width="3.57421875" style="0" hidden="1" customWidth="1"/>
    <col min="4" max="4" width="3.140625" style="0" hidden="1" customWidth="1"/>
    <col min="5" max="5" width="3.57421875" style="0" customWidth="1"/>
    <col min="6" max="6" width="2.8515625" style="0" customWidth="1"/>
    <col min="7" max="7" width="4.140625" style="0" customWidth="1"/>
    <col min="8" max="8" width="5.00390625" style="0" customWidth="1"/>
    <col min="9" max="9" width="4.28125" style="0" customWidth="1"/>
    <col min="10" max="10" width="3.7109375" style="0" customWidth="1"/>
    <col min="11" max="11" width="7.57421875" style="0" customWidth="1"/>
    <col min="12" max="12" width="7.28125" style="0" customWidth="1"/>
  </cols>
  <sheetData>
    <row r="1" spans="1:13" ht="12.75">
      <c r="A1" s="1"/>
      <c r="B1" s="1"/>
      <c r="C1" s="1"/>
      <c r="D1" s="1"/>
      <c r="E1" s="1"/>
      <c r="H1" s="1" t="s">
        <v>139</v>
      </c>
      <c r="I1" s="1"/>
      <c r="J1" s="1"/>
      <c r="K1" s="1"/>
      <c r="L1" s="1"/>
      <c r="M1" s="1"/>
    </row>
    <row r="2" spans="1:13" ht="12.75" customHeight="1">
      <c r="A2" s="1"/>
      <c r="B2" s="5"/>
      <c r="C2" s="5"/>
      <c r="D2" s="5"/>
      <c r="E2" s="5"/>
      <c r="F2" s="5"/>
      <c r="G2" s="5"/>
      <c r="H2" s="5"/>
      <c r="I2" s="5"/>
      <c r="J2" s="5"/>
      <c r="K2" s="14"/>
      <c r="L2" s="14"/>
      <c r="M2" s="1"/>
    </row>
    <row r="3" spans="1:13" ht="66" customHeight="1">
      <c r="A3" s="1"/>
      <c r="B3" s="1"/>
      <c r="C3" s="1"/>
      <c r="D3" s="544" t="s">
        <v>344</v>
      </c>
      <c r="E3" s="544"/>
      <c r="F3" s="544"/>
      <c r="G3" s="544"/>
      <c r="H3" s="544"/>
      <c r="I3" s="544"/>
      <c r="J3" s="544"/>
      <c r="K3" s="544"/>
      <c r="L3" s="5"/>
      <c r="M3" s="5"/>
    </row>
    <row r="4" spans="1:13" ht="12.75">
      <c r="A4" s="1"/>
      <c r="B4" s="1"/>
      <c r="C4" s="1"/>
      <c r="D4" s="513" t="s">
        <v>527</v>
      </c>
      <c r="E4" s="513"/>
      <c r="F4" s="513"/>
      <c r="G4" s="513"/>
      <c r="H4" s="513"/>
      <c r="I4" s="513"/>
      <c r="J4" s="513"/>
      <c r="K4" s="513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81.75" customHeight="1">
      <c r="A6" s="553" t="s">
        <v>23</v>
      </c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1"/>
    </row>
    <row r="7" spans="1:13" ht="3.7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1"/>
      <c r="M7" s="1"/>
    </row>
    <row r="8" spans="2:12" ht="12.75" customHeight="1">
      <c r="B8" s="528" t="s">
        <v>494</v>
      </c>
      <c r="D8" s="479"/>
      <c r="E8" s="554" t="s">
        <v>275</v>
      </c>
      <c r="F8" s="555"/>
      <c r="G8" s="555"/>
      <c r="H8" s="555"/>
      <c r="I8" s="555"/>
      <c r="J8" s="556"/>
      <c r="K8" s="525" t="s">
        <v>245</v>
      </c>
      <c r="L8" s="525" t="s">
        <v>351</v>
      </c>
    </row>
    <row r="9" spans="2:12" ht="60" customHeight="1">
      <c r="B9" s="529"/>
      <c r="E9" s="524" t="s">
        <v>495</v>
      </c>
      <c r="F9" s="524"/>
      <c r="G9" s="524"/>
      <c r="H9" s="106" t="s">
        <v>276</v>
      </c>
      <c r="I9" s="291" t="s">
        <v>497</v>
      </c>
      <c r="J9" s="291" t="s">
        <v>496</v>
      </c>
      <c r="K9" s="525"/>
      <c r="L9" s="525"/>
    </row>
    <row r="10" spans="2:12" ht="54.75" customHeight="1">
      <c r="B10" s="135" t="s">
        <v>10</v>
      </c>
      <c r="E10" s="98" t="s">
        <v>465</v>
      </c>
      <c r="F10" s="98"/>
      <c r="G10" s="98"/>
      <c r="H10" s="110"/>
      <c r="I10" s="98"/>
      <c r="J10" s="98"/>
      <c r="K10" s="151">
        <f>K11+K14+K23</f>
        <v>565.3</v>
      </c>
      <c r="L10" s="151">
        <f>L11+L14+L23</f>
        <v>698.7</v>
      </c>
    </row>
    <row r="11" spans="2:12" ht="76.5" customHeight="1">
      <c r="B11" s="141" t="s">
        <v>110</v>
      </c>
      <c r="E11" s="130" t="s">
        <v>465</v>
      </c>
      <c r="F11" s="130" t="s">
        <v>281</v>
      </c>
      <c r="G11" s="130"/>
      <c r="H11" s="131"/>
      <c r="I11" s="130"/>
      <c r="J11" s="130"/>
      <c r="K11" s="166">
        <f>K12</f>
        <v>100</v>
      </c>
      <c r="L11" s="166" t="str">
        <f>L12</f>
        <v>200</v>
      </c>
    </row>
    <row r="12" spans="2:12" ht="99" customHeight="1">
      <c r="B12" s="100" t="s">
        <v>62</v>
      </c>
      <c r="E12" s="101" t="s">
        <v>465</v>
      </c>
      <c r="F12" s="101" t="s">
        <v>281</v>
      </c>
      <c r="G12" s="101" t="s">
        <v>331</v>
      </c>
      <c r="H12" s="126"/>
      <c r="I12" s="101"/>
      <c r="J12" s="101"/>
      <c r="K12" s="202">
        <f>K13</f>
        <v>100</v>
      </c>
      <c r="L12" s="202" t="str">
        <f>L13</f>
        <v>200</v>
      </c>
    </row>
    <row r="13" spans="2:12" ht="31.5" customHeight="1">
      <c r="B13" s="169" t="s">
        <v>326</v>
      </c>
      <c r="E13" s="116" t="s">
        <v>465</v>
      </c>
      <c r="F13" s="116" t="s">
        <v>281</v>
      </c>
      <c r="G13" s="116" t="s">
        <v>331</v>
      </c>
      <c r="H13" s="116">
        <v>200</v>
      </c>
      <c r="I13" s="116" t="s">
        <v>465</v>
      </c>
      <c r="J13" s="116" t="s">
        <v>327</v>
      </c>
      <c r="K13" s="156">
        <v>100</v>
      </c>
      <c r="L13" s="156" t="s">
        <v>287</v>
      </c>
    </row>
    <row r="14" spans="2:12" ht="63.75" customHeight="1">
      <c r="B14" s="141" t="s">
        <v>63</v>
      </c>
      <c r="E14" s="130" t="s">
        <v>465</v>
      </c>
      <c r="F14" s="130" t="s">
        <v>293</v>
      </c>
      <c r="G14" s="130"/>
      <c r="H14" s="132"/>
      <c r="I14" s="130"/>
      <c r="J14" s="130"/>
      <c r="K14" s="166">
        <f>K15+K17+K19+K21</f>
        <v>435.3</v>
      </c>
      <c r="L14" s="166">
        <f>L15+L17+L19+L21</f>
        <v>448.7</v>
      </c>
    </row>
    <row r="15" spans="2:12" ht="90" customHeight="1">
      <c r="B15" s="113" t="s">
        <v>111</v>
      </c>
      <c r="E15" s="101" t="s">
        <v>465</v>
      </c>
      <c r="F15" s="101" t="s">
        <v>293</v>
      </c>
      <c r="G15" s="101" t="s">
        <v>332</v>
      </c>
      <c r="H15" s="126"/>
      <c r="I15" s="101"/>
      <c r="J15" s="101"/>
      <c r="K15" s="202">
        <f>K16</f>
        <v>366.5</v>
      </c>
      <c r="L15" s="202">
        <f>L16</f>
        <v>378.7</v>
      </c>
    </row>
    <row r="16" spans="2:12" ht="24.75" customHeight="1">
      <c r="B16" s="169" t="s">
        <v>326</v>
      </c>
      <c r="E16" s="116" t="s">
        <v>465</v>
      </c>
      <c r="F16" s="116" t="s">
        <v>293</v>
      </c>
      <c r="G16" s="116" t="s">
        <v>332</v>
      </c>
      <c r="H16" s="116" t="s">
        <v>287</v>
      </c>
      <c r="I16" s="116" t="s">
        <v>465</v>
      </c>
      <c r="J16" s="116" t="s">
        <v>327</v>
      </c>
      <c r="K16" s="156">
        <v>366.5</v>
      </c>
      <c r="L16" s="156">
        <v>378.7</v>
      </c>
    </row>
    <row r="17" spans="2:12" ht="65.25" customHeight="1">
      <c r="B17" s="113" t="s">
        <v>82</v>
      </c>
      <c r="E17" s="101" t="s">
        <v>465</v>
      </c>
      <c r="F17" s="101" t="s">
        <v>293</v>
      </c>
      <c r="G17" s="101" t="s">
        <v>334</v>
      </c>
      <c r="H17" s="112"/>
      <c r="I17" s="144"/>
      <c r="J17" s="144"/>
      <c r="K17" s="202">
        <f>K18</f>
        <v>17</v>
      </c>
      <c r="L17" s="202">
        <f>L18</f>
        <v>18</v>
      </c>
    </row>
    <row r="18" spans="2:12" ht="24.75" customHeight="1">
      <c r="B18" s="169" t="s">
        <v>326</v>
      </c>
      <c r="E18" s="116" t="s">
        <v>465</v>
      </c>
      <c r="F18" s="116" t="s">
        <v>293</v>
      </c>
      <c r="G18" s="229" t="s">
        <v>334</v>
      </c>
      <c r="H18" s="125">
        <v>200</v>
      </c>
      <c r="I18" s="229" t="s">
        <v>470</v>
      </c>
      <c r="J18" s="116" t="s">
        <v>465</v>
      </c>
      <c r="K18" s="222">
        <v>17</v>
      </c>
      <c r="L18" s="222">
        <v>18</v>
      </c>
    </row>
    <row r="19" spans="2:12" ht="63" customHeight="1">
      <c r="B19" s="113" t="s">
        <v>18</v>
      </c>
      <c r="E19" s="101" t="s">
        <v>465</v>
      </c>
      <c r="F19" s="101" t="s">
        <v>293</v>
      </c>
      <c r="G19" s="101" t="s">
        <v>334</v>
      </c>
      <c r="H19" s="101"/>
      <c r="I19" s="144"/>
      <c r="J19" s="144"/>
      <c r="K19" s="202">
        <f>K20</f>
        <v>49.5</v>
      </c>
      <c r="L19" s="202">
        <f>L20</f>
        <v>49.5</v>
      </c>
    </row>
    <row r="20" spans="2:12" ht="24.75" customHeight="1">
      <c r="B20" s="169" t="s">
        <v>326</v>
      </c>
      <c r="E20" s="116" t="s">
        <v>465</v>
      </c>
      <c r="F20" s="116" t="s">
        <v>293</v>
      </c>
      <c r="G20" s="229" t="s">
        <v>334</v>
      </c>
      <c r="H20" s="116" t="s">
        <v>287</v>
      </c>
      <c r="I20" s="229" t="s">
        <v>470</v>
      </c>
      <c r="J20" s="116" t="s">
        <v>467</v>
      </c>
      <c r="K20" s="156">
        <v>49.5</v>
      </c>
      <c r="L20" s="156">
        <v>49.5</v>
      </c>
    </row>
    <row r="21" spans="2:12" ht="77.25" customHeight="1">
      <c r="B21" s="113" t="s">
        <v>17</v>
      </c>
      <c r="E21" s="101" t="s">
        <v>465</v>
      </c>
      <c r="F21" s="101" t="s">
        <v>293</v>
      </c>
      <c r="G21" s="101" t="s">
        <v>333</v>
      </c>
      <c r="H21" s="101"/>
      <c r="I21" s="144"/>
      <c r="J21" s="144"/>
      <c r="K21" s="202">
        <f>K22</f>
        <v>2.3</v>
      </c>
      <c r="L21" s="202">
        <f>L22</f>
        <v>2.5</v>
      </c>
    </row>
    <row r="22" spans="2:12" ht="24.75" customHeight="1">
      <c r="B22" s="169" t="s">
        <v>326</v>
      </c>
      <c r="E22" s="116" t="s">
        <v>465</v>
      </c>
      <c r="F22" s="116" t="s">
        <v>293</v>
      </c>
      <c r="G22" s="229" t="s">
        <v>333</v>
      </c>
      <c r="H22" s="116" t="s">
        <v>287</v>
      </c>
      <c r="I22" s="229" t="s">
        <v>470</v>
      </c>
      <c r="J22" s="116" t="s">
        <v>467</v>
      </c>
      <c r="K22" s="156">
        <v>2.3</v>
      </c>
      <c r="L22" s="156">
        <v>2.5</v>
      </c>
    </row>
    <row r="23" spans="2:12" ht="63" customHeight="1">
      <c r="B23" s="141" t="s">
        <v>125</v>
      </c>
      <c r="E23" s="130" t="s">
        <v>465</v>
      </c>
      <c r="F23" s="130" t="s">
        <v>307</v>
      </c>
      <c r="G23" s="130"/>
      <c r="H23" s="132"/>
      <c r="I23" s="130"/>
      <c r="J23" s="130"/>
      <c r="K23" s="166">
        <f>K24</f>
        <v>30</v>
      </c>
      <c r="L23" s="166">
        <f>L24</f>
        <v>50</v>
      </c>
    </row>
    <row r="24" spans="2:12" ht="87" customHeight="1">
      <c r="B24" s="113" t="s">
        <v>93</v>
      </c>
      <c r="E24" s="101" t="s">
        <v>465</v>
      </c>
      <c r="F24" s="101" t="s">
        <v>307</v>
      </c>
      <c r="G24" s="101" t="s">
        <v>335</v>
      </c>
      <c r="H24" s="126"/>
      <c r="I24" s="101"/>
      <c r="J24" s="101"/>
      <c r="K24" s="202">
        <f>K25</f>
        <v>30</v>
      </c>
      <c r="L24" s="202">
        <f>L25</f>
        <v>50</v>
      </c>
    </row>
    <row r="25" spans="2:12" ht="24" customHeight="1">
      <c r="B25" s="169" t="s">
        <v>326</v>
      </c>
      <c r="E25" s="116" t="s">
        <v>465</v>
      </c>
      <c r="F25" s="116" t="s">
        <v>307</v>
      </c>
      <c r="G25" s="116" t="s">
        <v>335</v>
      </c>
      <c r="H25" s="127">
        <v>200</v>
      </c>
      <c r="I25" s="116" t="s">
        <v>465</v>
      </c>
      <c r="J25" s="116" t="s">
        <v>327</v>
      </c>
      <c r="K25" s="222">
        <v>30</v>
      </c>
      <c r="L25" s="222">
        <v>50</v>
      </c>
    </row>
    <row r="26" spans="2:12" ht="36" customHeight="1">
      <c r="B26" s="135" t="s">
        <v>338</v>
      </c>
      <c r="E26" s="98" t="s">
        <v>467</v>
      </c>
      <c r="F26" s="98"/>
      <c r="G26" s="98"/>
      <c r="H26" s="110"/>
      <c r="I26" s="98"/>
      <c r="J26" s="98"/>
      <c r="K26" s="151">
        <f>K27</f>
        <v>1449.3999999999999</v>
      </c>
      <c r="L26" s="151">
        <f>L27</f>
        <v>1457.3999999999999</v>
      </c>
    </row>
    <row r="27" spans="2:12" ht="71.25" customHeight="1">
      <c r="B27" s="141" t="s">
        <v>89</v>
      </c>
      <c r="E27" s="130" t="s">
        <v>467</v>
      </c>
      <c r="F27" s="130" t="s">
        <v>281</v>
      </c>
      <c r="G27" s="130"/>
      <c r="H27" s="131"/>
      <c r="I27" s="130"/>
      <c r="J27" s="130"/>
      <c r="K27" s="166">
        <f>K28</f>
        <v>1449.3999999999999</v>
      </c>
      <c r="L27" s="166">
        <f>L28</f>
        <v>1457.3999999999999</v>
      </c>
    </row>
    <row r="28" spans="2:12" ht="81.75" customHeight="1">
      <c r="B28" s="133" t="s">
        <v>90</v>
      </c>
      <c r="E28" s="101" t="s">
        <v>467</v>
      </c>
      <c r="F28" s="101" t="s">
        <v>281</v>
      </c>
      <c r="G28" s="101" t="s">
        <v>329</v>
      </c>
      <c r="H28" s="112"/>
      <c r="I28" s="101"/>
      <c r="J28" s="101"/>
      <c r="K28" s="202">
        <f>K29+K30</f>
        <v>1449.3999999999999</v>
      </c>
      <c r="L28" s="202">
        <f>L29+L30</f>
        <v>1457.3999999999999</v>
      </c>
    </row>
    <row r="29" spans="2:12" ht="52.5" customHeight="1">
      <c r="B29" s="118" t="s">
        <v>288</v>
      </c>
      <c r="E29" s="116" t="s">
        <v>467</v>
      </c>
      <c r="F29" s="116" t="s">
        <v>281</v>
      </c>
      <c r="G29" s="116" t="s">
        <v>329</v>
      </c>
      <c r="H29" s="116" t="s">
        <v>310</v>
      </c>
      <c r="I29" s="116" t="s">
        <v>465</v>
      </c>
      <c r="J29" s="116" t="s">
        <v>327</v>
      </c>
      <c r="K29" s="222">
        <v>1305.3</v>
      </c>
      <c r="L29" s="222">
        <v>1305.3</v>
      </c>
    </row>
    <row r="30" spans="2:12" ht="24.75" customHeight="1">
      <c r="B30" s="169" t="s">
        <v>326</v>
      </c>
      <c r="E30" s="116" t="s">
        <v>467</v>
      </c>
      <c r="F30" s="116" t="s">
        <v>281</v>
      </c>
      <c r="G30" s="116" t="s">
        <v>329</v>
      </c>
      <c r="H30" s="116" t="s">
        <v>287</v>
      </c>
      <c r="I30" s="116" t="s">
        <v>465</v>
      </c>
      <c r="J30" s="116" t="s">
        <v>327</v>
      </c>
      <c r="K30" s="222">
        <v>144.1</v>
      </c>
      <c r="L30" s="222">
        <v>152.1</v>
      </c>
    </row>
    <row r="31" spans="2:12" ht="52.5" customHeight="1">
      <c r="B31" s="137" t="s">
        <v>394</v>
      </c>
      <c r="E31" s="98" t="s">
        <v>466</v>
      </c>
      <c r="F31" s="98"/>
      <c r="G31" s="98"/>
      <c r="H31" s="110"/>
      <c r="I31" s="98"/>
      <c r="J31" s="98"/>
      <c r="K31" s="151">
        <f>K32+K35+K38</f>
        <v>100</v>
      </c>
      <c r="L31" s="151">
        <f>L32+L35+L38</f>
        <v>100</v>
      </c>
    </row>
    <row r="32" spans="2:12" ht="99.75" customHeight="1">
      <c r="B32" s="168" t="s">
        <v>94</v>
      </c>
      <c r="E32" s="130" t="s">
        <v>466</v>
      </c>
      <c r="F32" s="130" t="s">
        <v>281</v>
      </c>
      <c r="G32" s="130"/>
      <c r="H32" s="131"/>
      <c r="I32" s="130"/>
      <c r="J32" s="130"/>
      <c r="K32" s="166">
        <f>K33</f>
        <v>50</v>
      </c>
      <c r="L32" s="166">
        <f>L33</f>
        <v>50</v>
      </c>
    </row>
    <row r="33" spans="2:12" ht="84" customHeight="1">
      <c r="B33" s="100" t="s">
        <v>113</v>
      </c>
      <c r="E33" s="101" t="s">
        <v>466</v>
      </c>
      <c r="F33" s="101" t="s">
        <v>281</v>
      </c>
      <c r="G33" s="101" t="s">
        <v>375</v>
      </c>
      <c r="H33" s="112"/>
      <c r="I33" s="101"/>
      <c r="J33" s="101"/>
      <c r="K33" s="202">
        <f>K34</f>
        <v>50</v>
      </c>
      <c r="L33" s="202">
        <f>L34</f>
        <v>50</v>
      </c>
    </row>
    <row r="34" spans="2:12" ht="14.25" customHeight="1">
      <c r="B34" s="169" t="s">
        <v>326</v>
      </c>
      <c r="E34" s="116" t="s">
        <v>466</v>
      </c>
      <c r="F34" s="116" t="s">
        <v>281</v>
      </c>
      <c r="G34" s="116" t="s">
        <v>375</v>
      </c>
      <c r="H34" s="116" t="s">
        <v>287</v>
      </c>
      <c r="I34" s="116" t="s">
        <v>466</v>
      </c>
      <c r="J34" s="116" t="s">
        <v>33</v>
      </c>
      <c r="K34" s="156">
        <v>50</v>
      </c>
      <c r="L34" s="156">
        <v>50</v>
      </c>
    </row>
    <row r="35" spans="2:12" ht="79.5" customHeight="1">
      <c r="B35" s="168" t="s">
        <v>11</v>
      </c>
      <c r="E35" s="130" t="s">
        <v>466</v>
      </c>
      <c r="F35" s="130" t="s">
        <v>293</v>
      </c>
      <c r="G35" s="130"/>
      <c r="H35" s="131"/>
      <c r="I35" s="130"/>
      <c r="J35" s="130"/>
      <c r="K35" s="166">
        <f>K36</f>
        <v>15</v>
      </c>
      <c r="L35" s="166">
        <f>L36</f>
        <v>15</v>
      </c>
    </row>
    <row r="36" spans="2:12" ht="89.25" customHeight="1">
      <c r="B36" s="100" t="s">
        <v>12</v>
      </c>
      <c r="E36" s="101" t="s">
        <v>466</v>
      </c>
      <c r="F36" s="101" t="s">
        <v>293</v>
      </c>
      <c r="G36" s="101" t="s">
        <v>376</v>
      </c>
      <c r="H36" s="112"/>
      <c r="I36" s="101"/>
      <c r="J36" s="101"/>
      <c r="K36" s="202">
        <f>K37</f>
        <v>15</v>
      </c>
      <c r="L36" s="202">
        <f>L37</f>
        <v>15</v>
      </c>
    </row>
    <row r="37" spans="2:12" ht="22.5">
      <c r="B37" s="169" t="s">
        <v>326</v>
      </c>
      <c r="E37" s="111" t="s">
        <v>466</v>
      </c>
      <c r="F37" s="111" t="s">
        <v>293</v>
      </c>
      <c r="G37" s="111" t="s">
        <v>376</v>
      </c>
      <c r="H37" s="111" t="s">
        <v>287</v>
      </c>
      <c r="I37" s="111" t="s">
        <v>466</v>
      </c>
      <c r="J37" s="111" t="s">
        <v>33</v>
      </c>
      <c r="K37" s="222">
        <v>15</v>
      </c>
      <c r="L37" s="222">
        <v>15</v>
      </c>
    </row>
    <row r="38" spans="2:12" ht="75.75" customHeight="1">
      <c r="B38" s="143" t="s">
        <v>13</v>
      </c>
      <c r="E38" s="130" t="s">
        <v>466</v>
      </c>
      <c r="F38" s="130" t="s">
        <v>307</v>
      </c>
      <c r="G38" s="130"/>
      <c r="H38" s="131"/>
      <c r="I38" s="130"/>
      <c r="J38" s="130"/>
      <c r="K38" s="166">
        <f>K39+K41</f>
        <v>35</v>
      </c>
      <c r="L38" s="166">
        <f>L39+L41</f>
        <v>35</v>
      </c>
    </row>
    <row r="39" spans="2:12" ht="101.25" customHeight="1">
      <c r="B39" s="190" t="s">
        <v>70</v>
      </c>
      <c r="E39" s="101" t="s">
        <v>466</v>
      </c>
      <c r="F39" s="101" t="s">
        <v>307</v>
      </c>
      <c r="G39" s="101" t="s">
        <v>384</v>
      </c>
      <c r="H39" s="112"/>
      <c r="I39" s="101"/>
      <c r="J39" s="101"/>
      <c r="K39" s="202">
        <f>K40</f>
        <v>30</v>
      </c>
      <c r="L39" s="202">
        <f>L40</f>
        <v>30</v>
      </c>
    </row>
    <row r="40" spans="2:12" ht="21" customHeight="1">
      <c r="B40" s="169" t="s">
        <v>326</v>
      </c>
      <c r="E40" s="116" t="s">
        <v>466</v>
      </c>
      <c r="F40" s="116" t="s">
        <v>307</v>
      </c>
      <c r="G40" s="116" t="s">
        <v>384</v>
      </c>
      <c r="H40" s="111" t="s">
        <v>287</v>
      </c>
      <c r="I40" s="116" t="s">
        <v>466</v>
      </c>
      <c r="J40" s="116" t="s">
        <v>383</v>
      </c>
      <c r="K40" s="222">
        <v>30</v>
      </c>
      <c r="L40" s="222">
        <v>30</v>
      </c>
    </row>
    <row r="41" spans="2:12" ht="84.75">
      <c r="B41" s="100" t="s">
        <v>14</v>
      </c>
      <c r="E41" s="101" t="s">
        <v>466</v>
      </c>
      <c r="F41" s="101" t="s">
        <v>307</v>
      </c>
      <c r="G41" s="101" t="s">
        <v>385</v>
      </c>
      <c r="H41" s="112"/>
      <c r="I41" s="101"/>
      <c r="J41" s="101"/>
      <c r="K41" s="202">
        <f>K42</f>
        <v>5</v>
      </c>
      <c r="L41" s="202">
        <f>L42</f>
        <v>5</v>
      </c>
    </row>
    <row r="42" spans="2:12" ht="22.5" customHeight="1">
      <c r="B42" s="169" t="s">
        <v>326</v>
      </c>
      <c r="E42" s="116" t="s">
        <v>466</v>
      </c>
      <c r="F42" s="116" t="s">
        <v>307</v>
      </c>
      <c r="G42" s="116" t="s">
        <v>385</v>
      </c>
      <c r="H42" s="111" t="s">
        <v>287</v>
      </c>
      <c r="I42" s="116" t="s">
        <v>466</v>
      </c>
      <c r="J42" s="116" t="s">
        <v>383</v>
      </c>
      <c r="K42" s="222">
        <v>5</v>
      </c>
      <c r="L42" s="222">
        <v>5</v>
      </c>
    </row>
    <row r="43" spans="2:12" ht="40.5" customHeight="1">
      <c r="B43" s="199" t="s">
        <v>398</v>
      </c>
      <c r="E43" s="98" t="s">
        <v>469</v>
      </c>
      <c r="F43" s="98"/>
      <c r="G43" s="98"/>
      <c r="H43" s="110"/>
      <c r="I43" s="98"/>
      <c r="J43" s="98"/>
      <c r="K43" s="151">
        <f>K44+K47</f>
        <v>1941</v>
      </c>
      <c r="L43" s="151">
        <f>L44+L47</f>
        <v>2703</v>
      </c>
    </row>
    <row r="44" spans="2:12" ht="67.5" customHeight="1">
      <c r="B44" s="201" t="s">
        <v>72</v>
      </c>
      <c r="E44" s="130" t="s">
        <v>469</v>
      </c>
      <c r="F44" s="130" t="s">
        <v>281</v>
      </c>
      <c r="G44" s="130"/>
      <c r="H44" s="131"/>
      <c r="I44" s="165"/>
      <c r="J44" s="165"/>
      <c r="K44" s="166">
        <f>K45</f>
        <v>400</v>
      </c>
      <c r="L44" s="166">
        <f>L45</f>
        <v>400</v>
      </c>
    </row>
    <row r="45" spans="2:12" ht="75" customHeight="1">
      <c r="B45" s="190" t="s">
        <v>73</v>
      </c>
      <c r="E45" s="101" t="s">
        <v>469</v>
      </c>
      <c r="F45" s="101" t="s">
        <v>281</v>
      </c>
      <c r="G45" s="101" t="s">
        <v>390</v>
      </c>
      <c r="H45" s="112"/>
      <c r="I45" s="203"/>
      <c r="J45" s="203"/>
      <c r="K45" s="202">
        <f>K46</f>
        <v>400</v>
      </c>
      <c r="L45" s="202">
        <f>L46</f>
        <v>400</v>
      </c>
    </row>
    <row r="46" spans="2:12" ht="22.5">
      <c r="B46" s="169" t="s">
        <v>326</v>
      </c>
      <c r="E46" s="116" t="s">
        <v>469</v>
      </c>
      <c r="F46" s="116" t="s">
        <v>281</v>
      </c>
      <c r="G46" s="116" t="s">
        <v>390</v>
      </c>
      <c r="H46" s="116" t="s">
        <v>287</v>
      </c>
      <c r="I46" s="205" t="s">
        <v>469</v>
      </c>
      <c r="J46" s="205" t="s">
        <v>33</v>
      </c>
      <c r="K46" s="156">
        <v>400</v>
      </c>
      <c r="L46" s="156">
        <v>400</v>
      </c>
    </row>
    <row r="47" spans="2:12" ht="87" customHeight="1">
      <c r="B47" s="201" t="s">
        <v>97</v>
      </c>
      <c r="E47" s="130" t="s">
        <v>469</v>
      </c>
      <c r="F47" s="130" t="s">
        <v>293</v>
      </c>
      <c r="G47" s="130"/>
      <c r="H47" s="131"/>
      <c r="I47" s="204"/>
      <c r="J47" s="204"/>
      <c r="K47" s="166">
        <f>K48+K50+K52</f>
        <v>1541</v>
      </c>
      <c r="L47" s="166">
        <f>L48+L50+L52</f>
        <v>2303</v>
      </c>
    </row>
    <row r="48" spans="2:12" ht="102.75" customHeight="1">
      <c r="B48" s="190" t="s">
        <v>15</v>
      </c>
      <c r="E48" s="101" t="s">
        <v>469</v>
      </c>
      <c r="F48" s="101" t="s">
        <v>293</v>
      </c>
      <c r="G48" s="101" t="s">
        <v>391</v>
      </c>
      <c r="H48" s="112"/>
      <c r="I48" s="203"/>
      <c r="J48" s="203"/>
      <c r="K48" s="202">
        <f>K49</f>
        <v>0</v>
      </c>
      <c r="L48" s="202">
        <f>L49</f>
        <v>0</v>
      </c>
    </row>
    <row r="49" spans="2:12" ht="22.5">
      <c r="B49" s="169" t="s">
        <v>326</v>
      </c>
      <c r="E49" s="116" t="s">
        <v>469</v>
      </c>
      <c r="F49" s="116" t="s">
        <v>293</v>
      </c>
      <c r="G49" s="116" t="s">
        <v>391</v>
      </c>
      <c r="H49" s="116" t="s">
        <v>287</v>
      </c>
      <c r="I49" s="205" t="s">
        <v>469</v>
      </c>
      <c r="J49" s="205" t="s">
        <v>33</v>
      </c>
      <c r="K49" s="156">
        <v>0</v>
      </c>
      <c r="L49" s="156">
        <v>0</v>
      </c>
    </row>
    <row r="50" spans="2:12" ht="99" customHeight="1">
      <c r="B50" s="190" t="s">
        <v>16</v>
      </c>
      <c r="E50" s="101" t="s">
        <v>469</v>
      </c>
      <c r="F50" s="101" t="s">
        <v>293</v>
      </c>
      <c r="G50" s="101" t="s">
        <v>392</v>
      </c>
      <c r="H50" s="112"/>
      <c r="I50" s="203"/>
      <c r="J50" s="203"/>
      <c r="K50" s="202">
        <f>K51</f>
        <v>0</v>
      </c>
      <c r="L50" s="202">
        <f>L51</f>
        <v>0</v>
      </c>
    </row>
    <row r="51" spans="2:12" ht="22.5">
      <c r="B51" s="169" t="s">
        <v>326</v>
      </c>
      <c r="E51" s="116" t="s">
        <v>469</v>
      </c>
      <c r="F51" s="116" t="s">
        <v>293</v>
      </c>
      <c r="G51" s="116" t="s">
        <v>392</v>
      </c>
      <c r="H51" s="116" t="s">
        <v>287</v>
      </c>
      <c r="I51" s="205" t="s">
        <v>469</v>
      </c>
      <c r="J51" s="205" t="s">
        <v>33</v>
      </c>
      <c r="K51" s="156"/>
      <c r="L51" s="156"/>
    </row>
    <row r="52" spans="2:12" ht="74.25">
      <c r="B52" s="190" t="s">
        <v>76</v>
      </c>
      <c r="E52" s="101" t="s">
        <v>469</v>
      </c>
      <c r="F52" s="101" t="s">
        <v>293</v>
      </c>
      <c r="G52" s="101" t="s">
        <v>393</v>
      </c>
      <c r="H52" s="112"/>
      <c r="I52" s="203"/>
      <c r="J52" s="203"/>
      <c r="K52" s="202">
        <f>K53</f>
        <v>1541</v>
      </c>
      <c r="L52" s="202">
        <f>L53</f>
        <v>2303</v>
      </c>
    </row>
    <row r="53" spans="2:12" ht="22.5">
      <c r="B53" s="169" t="s">
        <v>326</v>
      </c>
      <c r="E53" s="116" t="s">
        <v>469</v>
      </c>
      <c r="F53" s="116" t="s">
        <v>293</v>
      </c>
      <c r="G53" s="116" t="s">
        <v>393</v>
      </c>
      <c r="H53" s="116" t="s">
        <v>287</v>
      </c>
      <c r="I53" s="205" t="s">
        <v>469</v>
      </c>
      <c r="J53" s="205" t="s">
        <v>33</v>
      </c>
      <c r="K53" s="222">
        <v>1541</v>
      </c>
      <c r="L53" s="222">
        <v>2303</v>
      </c>
    </row>
    <row r="54" spans="2:12" ht="39" customHeight="1">
      <c r="B54" s="137" t="s">
        <v>411</v>
      </c>
      <c r="E54" s="98" t="s">
        <v>470</v>
      </c>
      <c r="F54" s="98"/>
      <c r="G54" s="98"/>
      <c r="H54" s="110"/>
      <c r="I54" s="146"/>
      <c r="J54" s="146"/>
      <c r="K54" s="151">
        <f>K55+K58+K61+K66</f>
        <v>800</v>
      </c>
      <c r="L54" s="151">
        <f>L55+L58+L61+L66</f>
        <v>800</v>
      </c>
    </row>
    <row r="55" spans="2:12" ht="78" customHeight="1">
      <c r="B55" s="143" t="s">
        <v>412</v>
      </c>
      <c r="E55" s="130" t="s">
        <v>470</v>
      </c>
      <c r="F55" s="130" t="s">
        <v>281</v>
      </c>
      <c r="G55" s="130"/>
      <c r="H55" s="131"/>
      <c r="I55" s="147"/>
      <c r="J55" s="147"/>
      <c r="K55" s="166">
        <f>K56</f>
        <v>100</v>
      </c>
      <c r="L55" s="166">
        <f>L56</f>
        <v>100</v>
      </c>
    </row>
    <row r="56" spans="2:12" ht="78.75" customHeight="1">
      <c r="B56" s="100" t="s">
        <v>413</v>
      </c>
      <c r="E56" s="101" t="s">
        <v>470</v>
      </c>
      <c r="F56" s="101" t="s">
        <v>281</v>
      </c>
      <c r="G56" s="101" t="s">
        <v>409</v>
      </c>
      <c r="H56" s="112"/>
      <c r="I56" s="144"/>
      <c r="J56" s="144"/>
      <c r="K56" s="202">
        <f>K57</f>
        <v>100</v>
      </c>
      <c r="L56" s="202">
        <f>L57</f>
        <v>100</v>
      </c>
    </row>
    <row r="57" spans="2:12" ht="22.5">
      <c r="B57" s="169" t="s">
        <v>326</v>
      </c>
      <c r="E57" s="116" t="s">
        <v>470</v>
      </c>
      <c r="F57" s="116" t="s">
        <v>281</v>
      </c>
      <c r="G57" s="116" t="s">
        <v>409</v>
      </c>
      <c r="H57" s="116">
        <v>200</v>
      </c>
      <c r="I57" s="229" t="s">
        <v>470</v>
      </c>
      <c r="J57" s="229" t="s">
        <v>465</v>
      </c>
      <c r="K57" s="156">
        <v>100</v>
      </c>
      <c r="L57" s="156">
        <v>100</v>
      </c>
    </row>
    <row r="58" spans="2:12" ht="68.25" customHeight="1">
      <c r="B58" s="143" t="s">
        <v>77</v>
      </c>
      <c r="E58" s="130" t="s">
        <v>470</v>
      </c>
      <c r="F58" s="130" t="s">
        <v>293</v>
      </c>
      <c r="G58" s="130"/>
      <c r="H58" s="131"/>
      <c r="I58" s="147"/>
      <c r="J58" s="147"/>
      <c r="K58" s="166">
        <f>K59</f>
        <v>150</v>
      </c>
      <c r="L58" s="166">
        <f>L59</f>
        <v>150</v>
      </c>
    </row>
    <row r="59" spans="2:12" ht="74.25">
      <c r="B59" s="100" t="s">
        <v>78</v>
      </c>
      <c r="E59" s="101" t="s">
        <v>470</v>
      </c>
      <c r="F59" s="101" t="s">
        <v>293</v>
      </c>
      <c r="G59" s="101" t="s">
        <v>409</v>
      </c>
      <c r="H59" s="112"/>
      <c r="I59" s="144"/>
      <c r="J59" s="144"/>
      <c r="K59" s="202">
        <f>K60</f>
        <v>150</v>
      </c>
      <c r="L59" s="202">
        <f>L60</f>
        <v>150</v>
      </c>
    </row>
    <row r="60" spans="2:12" ht="22.5">
      <c r="B60" s="169" t="s">
        <v>326</v>
      </c>
      <c r="E60" s="116" t="s">
        <v>470</v>
      </c>
      <c r="F60" s="116" t="s">
        <v>293</v>
      </c>
      <c r="G60" s="116" t="s">
        <v>409</v>
      </c>
      <c r="H60" s="116">
        <v>200</v>
      </c>
      <c r="I60" s="229" t="s">
        <v>470</v>
      </c>
      <c r="J60" s="229" t="s">
        <v>465</v>
      </c>
      <c r="K60" s="156">
        <v>150</v>
      </c>
      <c r="L60" s="156">
        <v>150</v>
      </c>
    </row>
    <row r="61" spans="2:12" ht="63.75">
      <c r="B61" s="143" t="s">
        <v>416</v>
      </c>
      <c r="E61" s="130" t="s">
        <v>470</v>
      </c>
      <c r="F61" s="130" t="s">
        <v>307</v>
      </c>
      <c r="G61" s="130"/>
      <c r="H61" s="131"/>
      <c r="I61" s="147"/>
      <c r="J61" s="147"/>
      <c r="K61" s="166">
        <f>K62+K64</f>
        <v>250</v>
      </c>
      <c r="L61" s="166">
        <f>L62+L64</f>
        <v>250</v>
      </c>
    </row>
    <row r="62" spans="2:12" ht="74.25">
      <c r="B62" s="100" t="s">
        <v>417</v>
      </c>
      <c r="E62" s="101" t="s">
        <v>470</v>
      </c>
      <c r="F62" s="101" t="s">
        <v>307</v>
      </c>
      <c r="G62" s="101" t="s">
        <v>409</v>
      </c>
      <c r="H62" s="112"/>
      <c r="I62" s="144"/>
      <c r="J62" s="144"/>
      <c r="K62" s="202">
        <f>K63</f>
        <v>50</v>
      </c>
      <c r="L62" s="202">
        <f>L63</f>
        <v>50</v>
      </c>
    </row>
    <row r="63" spans="2:12" ht="22.5">
      <c r="B63" s="169" t="s">
        <v>326</v>
      </c>
      <c r="E63" s="116" t="s">
        <v>470</v>
      </c>
      <c r="F63" s="116" t="s">
        <v>307</v>
      </c>
      <c r="G63" s="116" t="s">
        <v>409</v>
      </c>
      <c r="H63" s="116">
        <v>200</v>
      </c>
      <c r="I63" s="229" t="s">
        <v>470</v>
      </c>
      <c r="J63" s="229" t="s">
        <v>465</v>
      </c>
      <c r="K63" s="156">
        <v>50</v>
      </c>
      <c r="L63" s="156">
        <v>50</v>
      </c>
    </row>
    <row r="64" spans="2:12" ht="76.5" customHeight="1">
      <c r="B64" s="100" t="s">
        <v>80</v>
      </c>
      <c r="E64" s="101" t="s">
        <v>470</v>
      </c>
      <c r="F64" s="101" t="s">
        <v>307</v>
      </c>
      <c r="G64" s="101" t="s">
        <v>410</v>
      </c>
      <c r="H64" s="112"/>
      <c r="I64" s="144"/>
      <c r="J64" s="144"/>
      <c r="K64" s="202">
        <f>K65</f>
        <v>200</v>
      </c>
      <c r="L64" s="202">
        <f>L65</f>
        <v>200</v>
      </c>
    </row>
    <row r="65" spans="2:12" ht="22.5">
      <c r="B65" s="169" t="s">
        <v>326</v>
      </c>
      <c r="E65" s="116" t="s">
        <v>470</v>
      </c>
      <c r="F65" s="116" t="s">
        <v>307</v>
      </c>
      <c r="G65" s="116" t="s">
        <v>410</v>
      </c>
      <c r="H65" s="116">
        <v>200</v>
      </c>
      <c r="I65" s="229" t="s">
        <v>470</v>
      </c>
      <c r="J65" s="229" t="s">
        <v>465</v>
      </c>
      <c r="K65" s="156">
        <v>200</v>
      </c>
      <c r="L65" s="156">
        <v>200</v>
      </c>
    </row>
    <row r="66" spans="2:12" ht="74.25">
      <c r="B66" s="141" t="s">
        <v>85</v>
      </c>
      <c r="E66" s="130" t="s">
        <v>470</v>
      </c>
      <c r="F66" s="130" t="s">
        <v>419</v>
      </c>
      <c r="G66" s="130"/>
      <c r="H66" s="130"/>
      <c r="I66" s="147"/>
      <c r="J66" s="147"/>
      <c r="K66" s="166">
        <f>K67</f>
        <v>300</v>
      </c>
      <c r="L66" s="166">
        <f>L67</f>
        <v>300</v>
      </c>
    </row>
    <row r="67" spans="2:12" ht="74.25">
      <c r="B67" s="113" t="s">
        <v>422</v>
      </c>
      <c r="E67" s="101" t="s">
        <v>470</v>
      </c>
      <c r="F67" s="101" t="s">
        <v>419</v>
      </c>
      <c r="G67" s="101" t="s">
        <v>420</v>
      </c>
      <c r="H67" s="101"/>
      <c r="I67" s="144"/>
      <c r="J67" s="144"/>
      <c r="K67" s="202">
        <f>K68</f>
        <v>300</v>
      </c>
      <c r="L67" s="202">
        <f>L68</f>
        <v>300</v>
      </c>
    </row>
    <row r="68" spans="2:12" ht="22.5">
      <c r="B68" s="169" t="s">
        <v>326</v>
      </c>
      <c r="E68" s="125" t="s">
        <v>470</v>
      </c>
      <c r="F68" s="125" t="s">
        <v>419</v>
      </c>
      <c r="G68" s="125" t="s">
        <v>420</v>
      </c>
      <c r="H68" s="125">
        <v>200</v>
      </c>
      <c r="I68" s="125" t="s">
        <v>470</v>
      </c>
      <c r="J68" s="125" t="s">
        <v>467</v>
      </c>
      <c r="K68" s="222">
        <v>300</v>
      </c>
      <c r="L68" s="222">
        <v>300</v>
      </c>
    </row>
    <row r="69" spans="2:12" ht="39" customHeight="1">
      <c r="B69" s="137" t="s">
        <v>428</v>
      </c>
      <c r="E69" s="98" t="s">
        <v>142</v>
      </c>
      <c r="F69" s="98"/>
      <c r="G69" s="98"/>
      <c r="H69" s="98"/>
      <c r="I69" s="146"/>
      <c r="J69" s="146"/>
      <c r="K69" s="151">
        <f>K70+K75+K78+K81+K84</f>
        <v>5123.8</v>
      </c>
      <c r="L69" s="151">
        <f>L70+L75+L78+L81+L84</f>
        <v>5192.200000000001</v>
      </c>
    </row>
    <row r="70" spans="2:12" ht="51.75" customHeight="1">
      <c r="B70" s="230" t="s">
        <v>87</v>
      </c>
      <c r="E70" s="130" t="s">
        <v>142</v>
      </c>
      <c r="F70" s="130" t="s">
        <v>281</v>
      </c>
      <c r="G70" s="130"/>
      <c r="H70" s="130"/>
      <c r="I70" s="147"/>
      <c r="J70" s="147"/>
      <c r="K70" s="166">
        <f>K71+K73</f>
        <v>1355</v>
      </c>
      <c r="L70" s="166">
        <f>L71+L73</f>
        <v>1404</v>
      </c>
    </row>
    <row r="71" spans="2:12" ht="63">
      <c r="B71" s="231" t="s">
        <v>103</v>
      </c>
      <c r="E71" s="101" t="s">
        <v>142</v>
      </c>
      <c r="F71" s="101" t="s">
        <v>281</v>
      </c>
      <c r="G71" s="101" t="s">
        <v>423</v>
      </c>
      <c r="H71" s="101"/>
      <c r="I71" s="144"/>
      <c r="J71" s="144"/>
      <c r="K71" s="202">
        <f>K72</f>
        <v>1250</v>
      </c>
      <c r="L71" s="202">
        <f>L72</f>
        <v>1294</v>
      </c>
    </row>
    <row r="72" spans="2:12" ht="22.5">
      <c r="B72" s="169" t="s">
        <v>326</v>
      </c>
      <c r="E72" s="99" t="s">
        <v>142</v>
      </c>
      <c r="F72" s="99" t="s">
        <v>281</v>
      </c>
      <c r="G72" s="99" t="s">
        <v>423</v>
      </c>
      <c r="H72" s="138">
        <v>200</v>
      </c>
      <c r="I72" s="245" t="s">
        <v>470</v>
      </c>
      <c r="J72" s="245" t="s">
        <v>466</v>
      </c>
      <c r="K72" s="222">
        <v>1250</v>
      </c>
      <c r="L72" s="222">
        <v>1294</v>
      </c>
    </row>
    <row r="73" spans="2:12" ht="63">
      <c r="B73" s="231" t="s">
        <v>88</v>
      </c>
      <c r="E73" s="101" t="s">
        <v>142</v>
      </c>
      <c r="F73" s="101" t="s">
        <v>281</v>
      </c>
      <c r="G73" s="101" t="s">
        <v>424</v>
      </c>
      <c r="H73" s="101"/>
      <c r="I73" s="144"/>
      <c r="J73" s="144"/>
      <c r="K73" s="202">
        <f>K74</f>
        <v>105</v>
      </c>
      <c r="L73" s="202">
        <f>L74</f>
        <v>110</v>
      </c>
    </row>
    <row r="74" spans="2:12" ht="22.5">
      <c r="B74" s="169" t="s">
        <v>326</v>
      </c>
      <c r="E74" s="116" t="s">
        <v>142</v>
      </c>
      <c r="F74" s="116" t="s">
        <v>281</v>
      </c>
      <c r="G74" s="116" t="s">
        <v>424</v>
      </c>
      <c r="H74" s="127">
        <v>200</v>
      </c>
      <c r="I74" s="246" t="s">
        <v>470</v>
      </c>
      <c r="J74" s="246" t="s">
        <v>466</v>
      </c>
      <c r="K74" s="222">
        <v>105</v>
      </c>
      <c r="L74" s="222">
        <v>110</v>
      </c>
    </row>
    <row r="75" spans="2:12" ht="63">
      <c r="B75" s="230" t="s">
        <v>19</v>
      </c>
      <c r="E75" s="130" t="s">
        <v>142</v>
      </c>
      <c r="F75" s="130" t="s">
        <v>293</v>
      </c>
      <c r="G75" s="130"/>
      <c r="H75" s="130"/>
      <c r="I75" s="147"/>
      <c r="J75" s="147"/>
      <c r="K75" s="166">
        <f>K76</f>
        <v>50</v>
      </c>
      <c r="L75" s="166">
        <f>L76</f>
        <v>50</v>
      </c>
    </row>
    <row r="76" spans="2:12" ht="74.25" customHeight="1">
      <c r="B76" s="231" t="s">
        <v>49</v>
      </c>
      <c r="E76" s="101" t="s">
        <v>142</v>
      </c>
      <c r="F76" s="101" t="s">
        <v>293</v>
      </c>
      <c r="G76" s="101" t="s">
        <v>425</v>
      </c>
      <c r="H76" s="101"/>
      <c r="I76" s="144"/>
      <c r="J76" s="144"/>
      <c r="K76" s="202">
        <f>K77</f>
        <v>50</v>
      </c>
      <c r="L76" s="202">
        <f>L77</f>
        <v>50</v>
      </c>
    </row>
    <row r="77" spans="2:12" ht="22.5">
      <c r="B77" s="169" t="s">
        <v>326</v>
      </c>
      <c r="E77" s="116" t="s">
        <v>142</v>
      </c>
      <c r="F77" s="116" t="s">
        <v>293</v>
      </c>
      <c r="G77" s="116" t="s">
        <v>425</v>
      </c>
      <c r="H77" s="125">
        <v>200</v>
      </c>
      <c r="I77" s="246" t="s">
        <v>470</v>
      </c>
      <c r="J77" s="246" t="s">
        <v>466</v>
      </c>
      <c r="K77" s="222">
        <v>50</v>
      </c>
      <c r="L77" s="222">
        <v>50</v>
      </c>
    </row>
    <row r="78" spans="2:12" ht="63">
      <c r="B78" s="230" t="s">
        <v>50</v>
      </c>
      <c r="E78" s="130" t="s">
        <v>142</v>
      </c>
      <c r="F78" s="130" t="s">
        <v>307</v>
      </c>
      <c r="G78" s="130"/>
      <c r="H78" s="130"/>
      <c r="I78" s="147"/>
      <c r="J78" s="147"/>
      <c r="K78" s="166">
        <f>K79</f>
        <v>50</v>
      </c>
      <c r="L78" s="166">
        <f>L79</f>
        <v>50</v>
      </c>
    </row>
    <row r="79" spans="2:12" ht="63">
      <c r="B79" s="231" t="s">
        <v>120</v>
      </c>
      <c r="E79" s="101" t="s">
        <v>142</v>
      </c>
      <c r="F79" s="101" t="s">
        <v>307</v>
      </c>
      <c r="G79" s="101" t="s">
        <v>426</v>
      </c>
      <c r="H79" s="101"/>
      <c r="I79" s="144"/>
      <c r="J79" s="144"/>
      <c r="K79" s="202">
        <f>K80</f>
        <v>50</v>
      </c>
      <c r="L79" s="202">
        <f>L80</f>
        <v>50</v>
      </c>
    </row>
    <row r="80" spans="2:12" ht="21" customHeight="1">
      <c r="B80" s="169" t="s">
        <v>326</v>
      </c>
      <c r="E80" s="116" t="s">
        <v>142</v>
      </c>
      <c r="F80" s="116" t="s">
        <v>307</v>
      </c>
      <c r="G80" s="116" t="s">
        <v>426</v>
      </c>
      <c r="H80" s="246">
        <v>200</v>
      </c>
      <c r="I80" s="246" t="s">
        <v>470</v>
      </c>
      <c r="J80" s="246" t="s">
        <v>466</v>
      </c>
      <c r="K80" s="222">
        <v>50</v>
      </c>
      <c r="L80" s="222">
        <v>50</v>
      </c>
    </row>
    <row r="81" spans="2:12" ht="63">
      <c r="B81" s="230" t="s">
        <v>52</v>
      </c>
      <c r="E81" s="130" t="s">
        <v>142</v>
      </c>
      <c r="F81" s="130" t="s">
        <v>419</v>
      </c>
      <c r="G81" s="130"/>
      <c r="H81" s="130"/>
      <c r="I81" s="147"/>
      <c r="J81" s="147"/>
      <c r="K81" s="166">
        <f>K82</f>
        <v>120</v>
      </c>
      <c r="L81" s="166">
        <f>L82</f>
        <v>120</v>
      </c>
    </row>
    <row r="82" spans="2:12" ht="70.5" customHeight="1">
      <c r="B82" s="231" t="s">
        <v>20</v>
      </c>
      <c r="E82" s="101" t="s">
        <v>142</v>
      </c>
      <c r="F82" s="101" t="s">
        <v>419</v>
      </c>
      <c r="G82" s="101" t="s">
        <v>427</v>
      </c>
      <c r="H82" s="101"/>
      <c r="I82" s="144"/>
      <c r="J82" s="144"/>
      <c r="K82" s="202">
        <f>K83</f>
        <v>120</v>
      </c>
      <c r="L82" s="202">
        <f>L83</f>
        <v>120</v>
      </c>
    </row>
    <row r="83" spans="2:12" ht="22.5">
      <c r="B83" s="169" t="s">
        <v>326</v>
      </c>
      <c r="E83" s="116" t="s">
        <v>142</v>
      </c>
      <c r="F83" s="116" t="s">
        <v>419</v>
      </c>
      <c r="G83" s="116" t="s">
        <v>427</v>
      </c>
      <c r="H83" s="125">
        <v>200</v>
      </c>
      <c r="I83" s="246" t="s">
        <v>470</v>
      </c>
      <c r="J83" s="246" t="s">
        <v>466</v>
      </c>
      <c r="K83" s="222">
        <v>120</v>
      </c>
      <c r="L83" s="222">
        <v>120</v>
      </c>
    </row>
    <row r="84" spans="2:12" ht="54.75" customHeight="1">
      <c r="B84" s="141" t="s">
        <v>21</v>
      </c>
      <c r="E84" s="147" t="s">
        <v>142</v>
      </c>
      <c r="F84" s="147" t="s">
        <v>434</v>
      </c>
      <c r="G84" s="147"/>
      <c r="H84" s="147"/>
      <c r="I84" s="147"/>
      <c r="J84" s="147"/>
      <c r="K84" s="147">
        <f>K85</f>
        <v>3548.8</v>
      </c>
      <c r="L84" s="147">
        <f>L85</f>
        <v>3568.2000000000003</v>
      </c>
    </row>
    <row r="85" spans="2:12" ht="21.75">
      <c r="B85" s="113" t="s">
        <v>328</v>
      </c>
      <c r="E85" s="144" t="s">
        <v>142</v>
      </c>
      <c r="F85" s="144" t="s">
        <v>434</v>
      </c>
      <c r="G85" s="144" t="s">
        <v>329</v>
      </c>
      <c r="H85" s="144"/>
      <c r="I85" s="144"/>
      <c r="J85" s="144"/>
      <c r="K85" s="144">
        <f>K86+K87</f>
        <v>3548.8</v>
      </c>
      <c r="L85" s="144">
        <f>L86+L87</f>
        <v>3568.2000000000003</v>
      </c>
    </row>
    <row r="86" spans="2:12" ht="45">
      <c r="B86" s="118" t="s">
        <v>288</v>
      </c>
      <c r="E86" s="148" t="s">
        <v>142</v>
      </c>
      <c r="F86" s="148" t="s">
        <v>434</v>
      </c>
      <c r="G86" s="148" t="s">
        <v>329</v>
      </c>
      <c r="H86" s="148">
        <v>100</v>
      </c>
      <c r="I86" s="148" t="s">
        <v>470</v>
      </c>
      <c r="J86" s="148" t="s">
        <v>470</v>
      </c>
      <c r="K86" s="148" t="s">
        <v>352</v>
      </c>
      <c r="L86" s="148" t="s">
        <v>352</v>
      </c>
    </row>
    <row r="87" spans="2:12" ht="22.5">
      <c r="B87" s="169" t="s">
        <v>326</v>
      </c>
      <c r="E87" s="246" t="s">
        <v>142</v>
      </c>
      <c r="F87" s="246" t="s">
        <v>434</v>
      </c>
      <c r="G87" s="246" t="s">
        <v>329</v>
      </c>
      <c r="H87" s="246">
        <v>200</v>
      </c>
      <c r="I87" s="246" t="s">
        <v>470</v>
      </c>
      <c r="J87" s="246" t="s">
        <v>470</v>
      </c>
      <c r="K87" s="246">
        <f>154.7+199.8</f>
        <v>354.5</v>
      </c>
      <c r="L87" s="246">
        <f>163.1+210.8</f>
        <v>373.9</v>
      </c>
    </row>
    <row r="88" spans="2:12" ht="32.25">
      <c r="B88" s="251" t="s">
        <v>447</v>
      </c>
      <c r="E88" s="98" t="s">
        <v>472</v>
      </c>
      <c r="F88" s="98"/>
      <c r="G88" s="98"/>
      <c r="H88" s="98"/>
      <c r="I88" s="157"/>
      <c r="J88" s="157"/>
      <c r="K88" s="151">
        <f>K93+K89+K98</f>
        <v>3208.9999999999995</v>
      </c>
      <c r="L88" s="151">
        <f>L93+L89+L98</f>
        <v>3276.8999999999996</v>
      </c>
    </row>
    <row r="89" spans="2:12" ht="53.25">
      <c r="B89" s="252" t="s">
        <v>450</v>
      </c>
      <c r="E89" s="130" t="s">
        <v>472</v>
      </c>
      <c r="F89" s="130" t="s">
        <v>281</v>
      </c>
      <c r="G89" s="130"/>
      <c r="H89" s="130"/>
      <c r="I89" s="130"/>
      <c r="J89" s="130"/>
      <c r="K89" s="166">
        <f>K90</f>
        <v>441.2</v>
      </c>
      <c r="L89" s="166">
        <f>L90</f>
        <v>444.59999999999997</v>
      </c>
    </row>
    <row r="90" spans="2:12" ht="21.75">
      <c r="B90" s="104" t="s">
        <v>328</v>
      </c>
      <c r="E90" s="101" t="s">
        <v>472</v>
      </c>
      <c r="F90" s="101" t="s">
        <v>281</v>
      </c>
      <c r="G90" s="101" t="s">
        <v>329</v>
      </c>
      <c r="H90" s="126"/>
      <c r="I90" s="101"/>
      <c r="J90" s="101"/>
      <c r="K90" s="202">
        <f>K91+K92</f>
        <v>441.2</v>
      </c>
      <c r="L90" s="202">
        <f>L91+L92</f>
        <v>444.59999999999997</v>
      </c>
    </row>
    <row r="91" spans="2:12" ht="45">
      <c r="B91" s="118" t="s">
        <v>288</v>
      </c>
      <c r="E91" s="116" t="s">
        <v>472</v>
      </c>
      <c r="F91" s="116" t="s">
        <v>281</v>
      </c>
      <c r="G91" s="116" t="s">
        <v>329</v>
      </c>
      <c r="H91" s="125">
        <v>100</v>
      </c>
      <c r="I91" s="116" t="s">
        <v>473</v>
      </c>
      <c r="J91" s="116" t="s">
        <v>465</v>
      </c>
      <c r="K91" s="222">
        <v>387.9</v>
      </c>
      <c r="L91" s="222">
        <v>387.9</v>
      </c>
    </row>
    <row r="92" spans="2:12" ht="22.5">
      <c r="B92" s="169" t="s">
        <v>326</v>
      </c>
      <c r="E92" s="116" t="s">
        <v>472</v>
      </c>
      <c r="F92" s="116" t="s">
        <v>281</v>
      </c>
      <c r="G92" s="116" t="s">
        <v>329</v>
      </c>
      <c r="H92" s="125">
        <v>200</v>
      </c>
      <c r="I92" s="116" t="s">
        <v>473</v>
      </c>
      <c r="J92" s="116" t="s">
        <v>465</v>
      </c>
      <c r="K92" s="222">
        <v>53.3</v>
      </c>
      <c r="L92" s="222">
        <v>56.7</v>
      </c>
    </row>
    <row r="93" spans="2:12" ht="77.25" customHeight="1">
      <c r="B93" s="141" t="s">
        <v>448</v>
      </c>
      <c r="E93" s="130" t="s">
        <v>472</v>
      </c>
      <c r="F93" s="130" t="s">
        <v>293</v>
      </c>
      <c r="G93" s="130"/>
      <c r="H93" s="130"/>
      <c r="I93" s="165"/>
      <c r="J93" s="165"/>
      <c r="K93" s="166">
        <f>K94</f>
        <v>2567.7999999999997</v>
      </c>
      <c r="L93" s="166">
        <f>L94</f>
        <v>2622.2999999999997</v>
      </c>
    </row>
    <row r="94" spans="2:12" ht="21.75">
      <c r="B94" s="104" t="s">
        <v>328</v>
      </c>
      <c r="E94" s="101" t="s">
        <v>472</v>
      </c>
      <c r="F94" s="101" t="s">
        <v>293</v>
      </c>
      <c r="G94" s="101" t="s">
        <v>329</v>
      </c>
      <c r="H94" s="101"/>
      <c r="I94" s="172"/>
      <c r="J94" s="172"/>
      <c r="K94" s="202">
        <f>K95+K96+K97</f>
        <v>2567.7999999999997</v>
      </c>
      <c r="L94" s="202">
        <f>L95+L96+L97</f>
        <v>2622.2999999999997</v>
      </c>
    </row>
    <row r="95" spans="2:12" ht="45">
      <c r="B95" s="118" t="s">
        <v>288</v>
      </c>
      <c r="E95" s="116" t="s">
        <v>472</v>
      </c>
      <c r="F95" s="116" t="s">
        <v>293</v>
      </c>
      <c r="G95" s="116" t="s">
        <v>329</v>
      </c>
      <c r="H95" s="125">
        <v>100</v>
      </c>
      <c r="I95" s="116" t="s">
        <v>473</v>
      </c>
      <c r="J95" s="116" t="s">
        <v>465</v>
      </c>
      <c r="K95" s="222">
        <v>1250.3</v>
      </c>
      <c r="L95" s="222">
        <v>1250.3</v>
      </c>
    </row>
    <row r="96" spans="2:12" ht="22.5">
      <c r="B96" s="169" t="s">
        <v>326</v>
      </c>
      <c r="E96" s="116" t="s">
        <v>472</v>
      </c>
      <c r="F96" s="116" t="s">
        <v>293</v>
      </c>
      <c r="G96" s="116" t="s">
        <v>329</v>
      </c>
      <c r="H96" s="125">
        <v>200</v>
      </c>
      <c r="I96" s="116" t="s">
        <v>473</v>
      </c>
      <c r="J96" s="116" t="s">
        <v>465</v>
      </c>
      <c r="K96" s="222">
        <f>34.6+1163.8</f>
        <v>1198.3999999999999</v>
      </c>
      <c r="L96" s="222">
        <f>36.4+1216.5</f>
        <v>1252.9</v>
      </c>
    </row>
    <row r="97" spans="2:12" ht="12.75">
      <c r="B97" s="117" t="s">
        <v>314</v>
      </c>
      <c r="E97" s="116" t="s">
        <v>472</v>
      </c>
      <c r="F97" s="116" t="s">
        <v>293</v>
      </c>
      <c r="G97" s="116" t="s">
        <v>329</v>
      </c>
      <c r="H97" s="125">
        <v>800</v>
      </c>
      <c r="I97" s="116" t="s">
        <v>473</v>
      </c>
      <c r="J97" s="116" t="s">
        <v>465</v>
      </c>
      <c r="K97" s="222">
        <v>119.1</v>
      </c>
      <c r="L97" s="222">
        <v>119.1</v>
      </c>
    </row>
    <row r="98" spans="2:12" ht="60.75" customHeight="1">
      <c r="B98" s="230" t="s">
        <v>22</v>
      </c>
      <c r="E98" s="130" t="s">
        <v>472</v>
      </c>
      <c r="F98" s="130" t="s">
        <v>307</v>
      </c>
      <c r="G98" s="130"/>
      <c r="H98" s="130"/>
      <c r="I98" s="130" t="s">
        <v>473</v>
      </c>
      <c r="J98" s="130" t="s">
        <v>469</v>
      </c>
      <c r="K98" s="166">
        <f>K99</f>
        <v>200</v>
      </c>
      <c r="L98" s="166">
        <f>L99</f>
        <v>210</v>
      </c>
    </row>
    <row r="99" spans="2:12" ht="12.75">
      <c r="B99" s="104" t="s">
        <v>458</v>
      </c>
      <c r="E99" s="101" t="s">
        <v>472</v>
      </c>
      <c r="F99" s="101" t="s">
        <v>307</v>
      </c>
      <c r="G99" s="101" t="s">
        <v>459</v>
      </c>
      <c r="H99" s="101"/>
      <c r="I99" s="101" t="s">
        <v>473</v>
      </c>
      <c r="J99" s="101" t="s">
        <v>469</v>
      </c>
      <c r="K99" s="202">
        <f>K100</f>
        <v>200</v>
      </c>
      <c r="L99" s="202">
        <f>L100</f>
        <v>210</v>
      </c>
    </row>
    <row r="100" spans="2:12" ht="22.5">
      <c r="B100" s="169" t="s">
        <v>326</v>
      </c>
      <c r="E100" s="116" t="s">
        <v>472</v>
      </c>
      <c r="F100" s="116" t="s">
        <v>307</v>
      </c>
      <c r="G100" s="116" t="s">
        <v>459</v>
      </c>
      <c r="H100" s="125">
        <v>200</v>
      </c>
      <c r="I100" s="116" t="s">
        <v>473</v>
      </c>
      <c r="J100" s="116" t="s">
        <v>469</v>
      </c>
      <c r="K100" s="222">
        <v>200</v>
      </c>
      <c r="L100" s="222">
        <v>210</v>
      </c>
    </row>
    <row r="101" spans="2:12" ht="52.5" customHeight="1">
      <c r="B101" s="135" t="s">
        <v>441</v>
      </c>
      <c r="E101" s="146" t="s">
        <v>473</v>
      </c>
      <c r="F101" s="146"/>
      <c r="G101" s="146"/>
      <c r="H101" s="146"/>
      <c r="I101" s="146"/>
      <c r="J101" s="146"/>
      <c r="K101" s="186">
        <f>K102+K107</f>
        <v>2409.7</v>
      </c>
      <c r="L101" s="186">
        <f>L102+L107</f>
        <v>2432.9</v>
      </c>
    </row>
    <row r="102" spans="2:12" ht="75" customHeight="1">
      <c r="B102" s="143" t="s">
        <v>58</v>
      </c>
      <c r="E102" s="130" t="s">
        <v>473</v>
      </c>
      <c r="F102" s="130" t="s">
        <v>281</v>
      </c>
      <c r="G102" s="130"/>
      <c r="H102" s="130"/>
      <c r="I102" s="130"/>
      <c r="J102" s="130"/>
      <c r="K102" s="166">
        <f>K103</f>
        <v>2309.7</v>
      </c>
      <c r="L102" s="166">
        <f>L103</f>
        <v>2332.9</v>
      </c>
    </row>
    <row r="103" spans="2:12" ht="21.75">
      <c r="B103" s="100" t="s">
        <v>328</v>
      </c>
      <c r="E103" s="101" t="s">
        <v>473</v>
      </c>
      <c r="F103" s="101" t="s">
        <v>281</v>
      </c>
      <c r="G103" s="101" t="s">
        <v>329</v>
      </c>
      <c r="H103" s="101"/>
      <c r="I103" s="101"/>
      <c r="J103" s="101"/>
      <c r="K103" s="202">
        <f>K104+K105+K106</f>
        <v>2309.7</v>
      </c>
      <c r="L103" s="202">
        <f>L104+L105+L106</f>
        <v>2332.9</v>
      </c>
    </row>
    <row r="104" spans="2:12" ht="45">
      <c r="B104" s="118" t="s">
        <v>288</v>
      </c>
      <c r="E104" s="116" t="s">
        <v>473</v>
      </c>
      <c r="F104" s="116" t="s">
        <v>281</v>
      </c>
      <c r="G104" s="116" t="s">
        <v>329</v>
      </c>
      <c r="H104" s="125">
        <v>100</v>
      </c>
      <c r="I104" s="116" t="s">
        <v>149</v>
      </c>
      <c r="J104" s="116" t="s">
        <v>465</v>
      </c>
      <c r="K104" s="222">
        <v>1837.7</v>
      </c>
      <c r="L104" s="222">
        <v>1837.7</v>
      </c>
    </row>
    <row r="105" spans="2:12" ht="22.5">
      <c r="B105" s="169" t="s">
        <v>326</v>
      </c>
      <c r="E105" s="116" t="s">
        <v>473</v>
      </c>
      <c r="F105" s="116" t="s">
        <v>281</v>
      </c>
      <c r="G105" s="116" t="s">
        <v>329</v>
      </c>
      <c r="H105" s="125">
        <v>200</v>
      </c>
      <c r="I105" s="116" t="s">
        <v>149</v>
      </c>
      <c r="J105" s="116" t="s">
        <v>465</v>
      </c>
      <c r="K105" s="222">
        <f>25.3+445.6</f>
        <v>470.90000000000003</v>
      </c>
      <c r="L105" s="222">
        <f>26.6+467.5</f>
        <v>494.1</v>
      </c>
    </row>
    <row r="106" spans="2:12" ht="12.75">
      <c r="B106" s="117" t="s">
        <v>314</v>
      </c>
      <c r="E106" s="116" t="s">
        <v>473</v>
      </c>
      <c r="F106" s="116" t="s">
        <v>281</v>
      </c>
      <c r="G106" s="116" t="s">
        <v>329</v>
      </c>
      <c r="H106" s="125">
        <v>800</v>
      </c>
      <c r="I106" s="116" t="s">
        <v>149</v>
      </c>
      <c r="J106" s="116" t="s">
        <v>465</v>
      </c>
      <c r="K106" s="222">
        <v>1.1</v>
      </c>
      <c r="L106" s="222">
        <v>1.1</v>
      </c>
    </row>
    <row r="107" spans="2:12" ht="78" customHeight="1">
      <c r="B107" s="141" t="s">
        <v>55</v>
      </c>
      <c r="E107" s="147" t="s">
        <v>473</v>
      </c>
      <c r="F107" s="147" t="s">
        <v>293</v>
      </c>
      <c r="G107" s="147"/>
      <c r="H107" s="147"/>
      <c r="I107" s="147"/>
      <c r="J107" s="147"/>
      <c r="K107" s="147">
        <f>K108</f>
        <v>100</v>
      </c>
      <c r="L107" s="147">
        <f>L108</f>
        <v>100</v>
      </c>
    </row>
    <row r="108" spans="2:12" ht="93" customHeight="1">
      <c r="B108" s="113" t="s">
        <v>442</v>
      </c>
      <c r="E108" s="144" t="s">
        <v>473</v>
      </c>
      <c r="F108" s="144" t="s">
        <v>293</v>
      </c>
      <c r="G108" s="144" t="s">
        <v>437</v>
      </c>
      <c r="H108" s="144"/>
      <c r="I108" s="144"/>
      <c r="J108" s="144"/>
      <c r="K108" s="144">
        <f>K109</f>
        <v>100</v>
      </c>
      <c r="L108" s="144">
        <f>L109</f>
        <v>100</v>
      </c>
    </row>
    <row r="109" spans="2:12" ht="22.5">
      <c r="B109" s="169" t="s">
        <v>444</v>
      </c>
      <c r="E109" s="234" t="s">
        <v>473</v>
      </c>
      <c r="F109" s="234" t="s">
        <v>293</v>
      </c>
      <c r="G109" s="234" t="s">
        <v>437</v>
      </c>
      <c r="H109" s="234" t="s">
        <v>443</v>
      </c>
      <c r="I109" s="234" t="s">
        <v>472</v>
      </c>
      <c r="J109" s="234" t="s">
        <v>472</v>
      </c>
      <c r="K109" s="234">
        <v>100</v>
      </c>
      <c r="L109" s="234">
        <v>100</v>
      </c>
    </row>
    <row r="110" spans="2:12" ht="12.75">
      <c r="B110" s="139" t="s">
        <v>350</v>
      </c>
      <c r="E110" s="139"/>
      <c r="F110" s="139"/>
      <c r="G110" s="139"/>
      <c r="H110" s="139"/>
      <c r="I110" s="139"/>
      <c r="J110" s="139"/>
      <c r="K110" s="269">
        <f>K101+K88+K69+K54+K43+K31+K26+K10</f>
        <v>15598.199999999999</v>
      </c>
      <c r="L110" s="269">
        <f>L101+L88+L69+L54+L43+L31+L26+L10</f>
        <v>16661.1</v>
      </c>
    </row>
    <row r="117" ht="12.75">
      <c r="K117" s="322"/>
    </row>
    <row r="118" ht="12.75">
      <c r="K118" s="322"/>
    </row>
  </sheetData>
  <sheetProtection/>
  <mergeCells count="8">
    <mergeCell ref="D3:K3"/>
    <mergeCell ref="D4:K4"/>
    <mergeCell ref="A6:L6"/>
    <mergeCell ref="B8:B9"/>
    <mergeCell ref="K8:K9"/>
    <mergeCell ref="L8:L9"/>
    <mergeCell ref="E9:G9"/>
    <mergeCell ref="E8:J8"/>
  </mergeCells>
  <printOptions/>
  <pageMargins left="0.75" right="0.75" top="1" bottom="1" header="0.5" footer="0.5"/>
  <pageSetup horizontalDpi="600" verticalDpi="600" orientation="portrait" paperSize="9" r:id="rId1"/>
  <ignoredErrors>
    <ignoredError sqref="I42:J42 E32:H32 E31 I37:J37 E43:H53 E34:H39 I34:J34 E40:H42 I40:J40 I46:J46 I49:J49 I51:J51 I53:J53 E86:H87 E66:G68 E69:H85 I86:L87 E88:J100 I104:J106 E33:H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D23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spans="2:4" ht="12.75">
      <c r="B1" s="558" t="s">
        <v>246</v>
      </c>
      <c r="C1" s="558"/>
      <c r="D1" s="1"/>
    </row>
    <row r="2" spans="2:4" ht="45" customHeight="1">
      <c r="B2" s="542" t="s">
        <v>345</v>
      </c>
      <c r="C2" s="542"/>
      <c r="D2" s="5"/>
    </row>
    <row r="3" spans="2:4" ht="12.75">
      <c r="B3" s="513" t="s">
        <v>527</v>
      </c>
      <c r="C3" s="513"/>
      <c r="D3" s="1"/>
    </row>
    <row r="4" spans="1:3" ht="52.5" customHeight="1">
      <c r="A4" s="557" t="s">
        <v>346</v>
      </c>
      <c r="B4" s="557"/>
      <c r="C4" s="557"/>
    </row>
    <row r="6" ht="12.75">
      <c r="C6" t="s">
        <v>477</v>
      </c>
    </row>
    <row r="7" spans="1:3" ht="29.25" customHeight="1">
      <c r="A7" s="9" t="s">
        <v>479</v>
      </c>
      <c r="B7" s="9" t="s">
        <v>480</v>
      </c>
      <c r="C7" s="9" t="s">
        <v>229</v>
      </c>
    </row>
    <row r="8" spans="1:3" ht="47.25" hidden="1">
      <c r="A8" s="8"/>
      <c r="B8" s="6" t="s">
        <v>481</v>
      </c>
      <c r="C8" s="27"/>
    </row>
    <row r="9" spans="1:3" ht="0.75" customHeight="1" hidden="1">
      <c r="A9" s="25" t="s">
        <v>482</v>
      </c>
      <c r="B9" s="18" t="s">
        <v>483</v>
      </c>
      <c r="C9" s="22">
        <f>SUM(C10-C12)</f>
        <v>0</v>
      </c>
    </row>
    <row r="10" spans="1:3" ht="25.5" hidden="1">
      <c r="A10" s="9" t="s">
        <v>484</v>
      </c>
      <c r="B10" s="26" t="s">
        <v>485</v>
      </c>
      <c r="C10" s="7">
        <f>SUM(C11)</f>
        <v>0</v>
      </c>
    </row>
    <row r="11" spans="1:3" ht="25.5" hidden="1">
      <c r="A11" s="9" t="s">
        <v>489</v>
      </c>
      <c r="B11" s="26" t="s">
        <v>490</v>
      </c>
      <c r="C11" s="7"/>
    </row>
    <row r="12" spans="1:3" ht="25.5" hidden="1">
      <c r="A12" s="9" t="s">
        <v>486</v>
      </c>
      <c r="B12" s="26" t="s">
        <v>487</v>
      </c>
      <c r="C12" s="7">
        <f>SUM(C13)</f>
        <v>0</v>
      </c>
    </row>
    <row r="13" spans="1:3" ht="25.5" hidden="1">
      <c r="A13" s="9" t="s">
        <v>492</v>
      </c>
      <c r="B13" s="26" t="s">
        <v>491</v>
      </c>
      <c r="C13" s="7"/>
    </row>
    <row r="14" spans="1:3" ht="25.5">
      <c r="A14" s="25" t="s">
        <v>511</v>
      </c>
      <c r="B14" s="18" t="s">
        <v>512</v>
      </c>
      <c r="C14" s="22">
        <f>C19-C15</f>
        <v>1438.4000000000015</v>
      </c>
    </row>
    <row r="15" spans="1:3" ht="12.75">
      <c r="A15" s="19" t="s">
        <v>510</v>
      </c>
      <c r="B15" s="20" t="s">
        <v>502</v>
      </c>
      <c r="C15" s="23">
        <f>C16</f>
        <v>20530.8</v>
      </c>
    </row>
    <row r="16" spans="1:3" ht="12.75">
      <c r="A16" s="19" t="s">
        <v>26</v>
      </c>
      <c r="B16" s="20" t="s">
        <v>503</v>
      </c>
      <c r="C16" s="23">
        <f>C17</f>
        <v>20530.8</v>
      </c>
    </row>
    <row r="17" spans="1:3" ht="12.75">
      <c r="A17" s="19" t="s">
        <v>515</v>
      </c>
      <c r="B17" s="20" t="s">
        <v>504</v>
      </c>
      <c r="C17" s="23">
        <f>C18</f>
        <v>20530.8</v>
      </c>
    </row>
    <row r="18" spans="1:3" ht="25.5">
      <c r="A18" s="19" t="s">
        <v>516</v>
      </c>
      <c r="B18" s="21" t="s">
        <v>505</v>
      </c>
      <c r="C18" s="24">
        <v>20530.8</v>
      </c>
    </row>
    <row r="19" spans="1:3" ht="12.75">
      <c r="A19" s="19" t="s">
        <v>513</v>
      </c>
      <c r="B19" s="20" t="s">
        <v>506</v>
      </c>
      <c r="C19" s="23">
        <f>C20</f>
        <v>21969.2</v>
      </c>
    </row>
    <row r="20" spans="1:3" ht="12.75">
      <c r="A20" s="19" t="s">
        <v>514</v>
      </c>
      <c r="B20" s="20" t="s">
        <v>507</v>
      </c>
      <c r="C20" s="23">
        <f>C21</f>
        <v>21969.2</v>
      </c>
    </row>
    <row r="21" spans="1:3" ht="12.75">
      <c r="A21" s="19" t="s">
        <v>517</v>
      </c>
      <c r="B21" s="20" t="s">
        <v>508</v>
      </c>
      <c r="C21" s="23">
        <f>C22</f>
        <v>21969.2</v>
      </c>
    </row>
    <row r="22" spans="1:3" ht="25.5">
      <c r="A22" s="19" t="s">
        <v>25</v>
      </c>
      <c r="B22" s="21" t="s">
        <v>509</v>
      </c>
      <c r="C22" s="24">
        <f>Прил6!H227</f>
        <v>21969.2</v>
      </c>
    </row>
    <row r="23" spans="1:3" ht="34.5" customHeight="1">
      <c r="A23" s="11"/>
      <c r="B23" s="12" t="s">
        <v>488</v>
      </c>
      <c r="C23" s="13">
        <f>C14</f>
        <v>1438.4000000000015</v>
      </c>
    </row>
  </sheetData>
  <sheetProtection/>
  <mergeCells count="4">
    <mergeCell ref="A4:C4"/>
    <mergeCell ref="B1:C1"/>
    <mergeCell ref="B2:C2"/>
    <mergeCell ref="B3:C3"/>
  </mergeCells>
  <printOptions/>
  <pageMargins left="0.75" right="0.28" top="0.27" bottom="0.39" header="0.17" footer="0.28"/>
  <pageSetup horizontalDpi="600" verticalDpi="600" orientation="portrait" paperSize="9" scale="90" r:id="rId1"/>
  <ignoredErrors>
    <ignoredError sqref="C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D2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7.00390625" style="58" customWidth="1"/>
    <col min="2" max="2" width="23.7109375" style="58" customWidth="1"/>
    <col min="3" max="3" width="48.57421875" style="0" customWidth="1"/>
    <col min="4" max="4" width="17.28125" style="58" customWidth="1"/>
  </cols>
  <sheetData>
    <row r="1" spans="2:4" ht="12.75">
      <c r="B1" s="502" t="s">
        <v>220</v>
      </c>
      <c r="C1" s="502"/>
      <c r="D1" s="502"/>
    </row>
    <row r="2" spans="2:4" ht="12.75">
      <c r="B2" s="501" t="s">
        <v>144</v>
      </c>
      <c r="C2" s="501"/>
      <c r="D2" s="501"/>
    </row>
    <row r="3" spans="2:4" ht="12.75">
      <c r="B3" s="501" t="s">
        <v>154</v>
      </c>
      <c r="C3" s="501"/>
      <c r="D3" s="501"/>
    </row>
    <row r="4" spans="2:4" ht="12.75">
      <c r="B4" s="501" t="s">
        <v>260</v>
      </c>
      <c r="C4" s="501"/>
      <c r="D4" s="501"/>
    </row>
    <row r="5" spans="2:4" ht="12.75">
      <c r="B5" s="501" t="s">
        <v>523</v>
      </c>
      <c r="C5" s="501"/>
      <c r="D5" s="501"/>
    </row>
    <row r="6" spans="2:4" ht="12.75">
      <c r="B6" s="59"/>
      <c r="C6" s="42"/>
      <c r="D6" s="59"/>
    </row>
    <row r="7" spans="2:4" ht="12.75">
      <c r="B7" s="59"/>
      <c r="C7" s="42"/>
      <c r="D7" s="59"/>
    </row>
    <row r="8" spans="2:4" ht="12.75">
      <c r="B8" s="59"/>
      <c r="C8" s="42"/>
      <c r="D8" s="59"/>
    </row>
    <row r="9" spans="2:4" ht="12.75">
      <c r="B9" s="59"/>
      <c r="C9" s="42"/>
      <c r="D9" s="59"/>
    </row>
    <row r="10" spans="2:4" ht="12.75">
      <c r="B10" s="59"/>
      <c r="C10" s="42"/>
      <c r="D10" s="59"/>
    </row>
    <row r="11" spans="1:4" ht="48.75" customHeight="1">
      <c r="A11" s="507" t="s">
        <v>221</v>
      </c>
      <c r="B11" s="507"/>
      <c r="C11" s="507"/>
      <c r="D11" s="507"/>
    </row>
    <row r="12" spans="2:4" ht="13.5" customHeight="1">
      <c r="B12" s="508"/>
      <c r="C12" s="508"/>
      <c r="D12" s="508"/>
    </row>
    <row r="13" spans="1:4" ht="40.5" customHeight="1">
      <c r="A13" s="503" t="s">
        <v>156</v>
      </c>
      <c r="B13" s="504"/>
      <c r="C13" s="505" t="s">
        <v>222</v>
      </c>
      <c r="D13" s="505" t="s">
        <v>223</v>
      </c>
    </row>
    <row r="14" spans="1:4" ht="47.25" customHeight="1">
      <c r="A14" s="60" t="s">
        <v>158</v>
      </c>
      <c r="B14" s="61" t="s">
        <v>159</v>
      </c>
      <c r="C14" s="506"/>
      <c r="D14" s="506"/>
    </row>
    <row r="15" spans="1:4" ht="47.25" customHeight="1">
      <c r="A15" s="62" t="s">
        <v>211</v>
      </c>
      <c r="B15" s="65" t="s">
        <v>224</v>
      </c>
      <c r="C15" s="69" t="s">
        <v>225</v>
      </c>
      <c r="D15" s="64">
        <v>100</v>
      </c>
    </row>
    <row r="16" spans="1:4" ht="47.25" customHeight="1">
      <c r="A16" s="70" t="s">
        <v>211</v>
      </c>
      <c r="B16" s="71" t="s">
        <v>212</v>
      </c>
      <c r="C16" s="63" t="s">
        <v>213</v>
      </c>
      <c r="D16" s="64">
        <v>100</v>
      </c>
    </row>
    <row r="17" spans="1:4" ht="32.25" customHeight="1">
      <c r="A17" s="62" t="s">
        <v>211</v>
      </c>
      <c r="B17" s="65" t="s">
        <v>214</v>
      </c>
      <c r="C17" s="66" t="s">
        <v>215</v>
      </c>
      <c r="D17" s="64">
        <v>100</v>
      </c>
    </row>
    <row r="18" spans="1:4" ht="33" customHeight="1">
      <c r="A18" s="62" t="s">
        <v>211</v>
      </c>
      <c r="B18" s="67" t="s">
        <v>174</v>
      </c>
      <c r="C18" s="66" t="s">
        <v>175</v>
      </c>
      <c r="D18" s="64">
        <v>100</v>
      </c>
    </row>
    <row r="19" spans="1:4" ht="32.25" customHeight="1">
      <c r="A19" s="62" t="s">
        <v>211</v>
      </c>
      <c r="B19" s="67" t="s">
        <v>195</v>
      </c>
      <c r="C19" s="66" t="s">
        <v>196</v>
      </c>
      <c r="D19" s="64">
        <v>100</v>
      </c>
    </row>
    <row r="20" ht="12.75">
      <c r="A20" s="68"/>
    </row>
  </sheetData>
  <sheetProtection/>
  <mergeCells count="10">
    <mergeCell ref="B1:D1"/>
    <mergeCell ref="B2:D2"/>
    <mergeCell ref="B3:D3"/>
    <mergeCell ref="B4:D4"/>
    <mergeCell ref="A13:B13"/>
    <mergeCell ref="C13:C14"/>
    <mergeCell ref="D13:D14"/>
    <mergeCell ref="A11:D11"/>
    <mergeCell ref="B5:D5"/>
    <mergeCell ref="B12:D12"/>
  </mergeCells>
  <printOptions/>
  <pageMargins left="0.64" right="0.17" top="0.36" bottom="1" header="0.28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F1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6.7109375" style="0" bestFit="1" customWidth="1"/>
    <col min="2" max="2" width="24.421875" style="0" customWidth="1"/>
    <col min="3" max="3" width="57.00390625" style="0" customWidth="1"/>
  </cols>
  <sheetData>
    <row r="1" spans="1:3" ht="12.75">
      <c r="A1" s="1"/>
      <c r="B1" s="1"/>
      <c r="C1" s="4" t="s">
        <v>36</v>
      </c>
    </row>
    <row r="2" spans="1:3" ht="12.75" customHeight="1">
      <c r="A2" s="1"/>
      <c r="B2" s="28"/>
      <c r="C2" s="28" t="s">
        <v>145</v>
      </c>
    </row>
    <row r="3" spans="1:3" ht="63" customHeight="1">
      <c r="A3" s="1"/>
      <c r="B3" s="29"/>
      <c r="C3" s="29" t="s">
        <v>261</v>
      </c>
    </row>
    <row r="4" spans="1:3" ht="12.75">
      <c r="A4" s="1"/>
      <c r="B4" s="4"/>
      <c r="C4" s="4" t="s">
        <v>524</v>
      </c>
    </row>
    <row r="5" spans="1:6" ht="12.75">
      <c r="A5" s="1"/>
      <c r="B5" s="1"/>
      <c r="C5" s="4"/>
      <c r="D5" s="35"/>
      <c r="E5" s="35"/>
      <c r="F5" s="35"/>
    </row>
    <row r="6" spans="1:3" ht="12.75">
      <c r="A6" s="1"/>
      <c r="B6" s="1"/>
      <c r="C6" s="1"/>
    </row>
    <row r="7" spans="1:3" ht="84.75" customHeight="1">
      <c r="A7" s="509" t="s">
        <v>226</v>
      </c>
      <c r="B7" s="509"/>
      <c r="C7" s="509"/>
    </row>
    <row r="8" spans="1:3" ht="2.25" customHeight="1">
      <c r="A8" s="1"/>
      <c r="B8" s="1"/>
      <c r="C8" s="1"/>
    </row>
    <row r="9" spans="1:3" ht="47.25">
      <c r="A9" s="10" t="s">
        <v>499</v>
      </c>
      <c r="B9" s="10" t="s">
        <v>500</v>
      </c>
      <c r="C9" s="10" t="s">
        <v>464</v>
      </c>
    </row>
    <row r="10" spans="1:3" ht="28.5" customHeight="1">
      <c r="A10" s="15">
        <v>871</v>
      </c>
      <c r="B10" s="510" t="s">
        <v>147</v>
      </c>
      <c r="C10" s="511"/>
    </row>
    <row r="11" spans="1:3" ht="31.5" hidden="1">
      <c r="A11" s="16">
        <v>871</v>
      </c>
      <c r="B11" s="17" t="s">
        <v>28</v>
      </c>
      <c r="C11" s="6" t="s">
        <v>490</v>
      </c>
    </row>
    <row r="12" spans="1:3" ht="24.75" customHeight="1" hidden="1">
      <c r="A12" s="16">
        <v>871</v>
      </c>
      <c r="B12" s="17" t="s">
        <v>29</v>
      </c>
      <c r="C12" s="6" t="s">
        <v>501</v>
      </c>
    </row>
    <row r="13" spans="1:3" ht="31.5">
      <c r="A13" s="31">
        <v>871</v>
      </c>
      <c r="B13" s="17" t="s">
        <v>30</v>
      </c>
      <c r="C13" s="6" t="s">
        <v>505</v>
      </c>
    </row>
    <row r="14" spans="1:3" ht="31.5">
      <c r="A14" s="31">
        <v>871</v>
      </c>
      <c r="B14" s="17" t="s">
        <v>31</v>
      </c>
      <c r="C14" s="6" t="s">
        <v>509</v>
      </c>
    </row>
    <row r="15" spans="1:3" ht="12.75">
      <c r="A15" s="1"/>
      <c r="B15" s="1"/>
      <c r="C15" s="1"/>
    </row>
  </sheetData>
  <sheetProtection/>
  <mergeCells count="2">
    <mergeCell ref="A7:C7"/>
    <mergeCell ref="B10:C10"/>
  </mergeCells>
  <printOptions/>
  <pageMargins left="0.75" right="0.4" top="0.36" bottom="0.48" header="0.26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C19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4.8515625" style="1" customWidth="1"/>
    <col min="2" max="2" width="68.421875" style="1" customWidth="1"/>
    <col min="3" max="3" width="14.7109375" style="1" customWidth="1"/>
    <col min="4" max="16384" width="9.140625" style="1" customWidth="1"/>
  </cols>
  <sheetData>
    <row r="1" ht="12.75">
      <c r="C1" s="4" t="s">
        <v>42</v>
      </c>
    </row>
    <row r="2" spans="2:3" ht="15.75">
      <c r="B2" s="28"/>
      <c r="C2" s="28" t="s">
        <v>145</v>
      </c>
    </row>
    <row r="3" spans="2:3" ht="36" customHeight="1">
      <c r="B3" s="512" t="s">
        <v>273</v>
      </c>
      <c r="C3" s="512"/>
    </row>
    <row r="4" spans="2:3" ht="12.75">
      <c r="B4" s="4"/>
      <c r="C4" s="4" t="s">
        <v>525</v>
      </c>
    </row>
    <row r="5" ht="12.75">
      <c r="C5" s="4"/>
    </row>
    <row r="7" spans="1:3" ht="84.75" customHeight="1">
      <c r="A7" s="509" t="s">
        <v>271</v>
      </c>
      <c r="B7" s="509"/>
      <c r="C7" s="509"/>
    </row>
    <row r="8" spans="1:3" ht="69.75" customHeight="1">
      <c r="A8" s="30"/>
      <c r="B8" s="30"/>
      <c r="C8" s="39" t="s">
        <v>477</v>
      </c>
    </row>
    <row r="9" spans="1:3" ht="38.25" customHeight="1">
      <c r="A9" s="87" t="s">
        <v>262</v>
      </c>
      <c r="B9" s="34" t="s">
        <v>38</v>
      </c>
      <c r="C9" s="34" t="s">
        <v>227</v>
      </c>
    </row>
    <row r="10" spans="1:3" ht="18.75">
      <c r="A10" s="33">
        <v>1</v>
      </c>
      <c r="B10" s="32" t="s">
        <v>39</v>
      </c>
      <c r="C10" s="88">
        <v>92.6</v>
      </c>
    </row>
    <row r="11" spans="1:3" ht="37.5">
      <c r="A11" s="33">
        <v>2</v>
      </c>
      <c r="B11" s="32" t="s">
        <v>263</v>
      </c>
      <c r="C11" s="88">
        <v>44.1</v>
      </c>
    </row>
    <row r="12" spans="1:3" ht="37.5">
      <c r="A12" s="33">
        <v>3</v>
      </c>
      <c r="B12" s="32" t="s">
        <v>264</v>
      </c>
      <c r="C12" s="88">
        <v>40</v>
      </c>
    </row>
    <row r="13" spans="1:3" ht="18.75">
      <c r="A13" s="33">
        <v>4</v>
      </c>
      <c r="B13" s="32" t="s">
        <v>265</v>
      </c>
      <c r="C13" s="89">
        <v>3</v>
      </c>
    </row>
    <row r="14" spans="1:3" ht="56.25">
      <c r="A14" s="33">
        <v>5</v>
      </c>
      <c r="B14" s="32" t="s">
        <v>266</v>
      </c>
      <c r="C14" s="90">
        <v>0.9</v>
      </c>
    </row>
    <row r="15" spans="1:3" ht="18.75">
      <c r="A15" s="33">
        <v>6</v>
      </c>
      <c r="B15" s="32" t="s">
        <v>267</v>
      </c>
      <c r="C15" s="90">
        <v>17.9</v>
      </c>
    </row>
    <row r="16" spans="1:3" ht="37.5">
      <c r="A16" s="33">
        <v>7</v>
      </c>
      <c r="B16" s="32" t="s">
        <v>268</v>
      </c>
      <c r="C16" s="90">
        <v>35.5</v>
      </c>
    </row>
    <row r="17" spans="1:3" ht="18.75">
      <c r="A17" s="33">
        <v>8</v>
      </c>
      <c r="B17" s="32" t="s">
        <v>269</v>
      </c>
      <c r="C17" s="90">
        <v>14.8</v>
      </c>
    </row>
    <row r="18" spans="1:3" ht="18.75">
      <c r="A18" s="33">
        <v>9</v>
      </c>
      <c r="B18" s="32" t="s">
        <v>270</v>
      </c>
      <c r="C18" s="90">
        <v>7.9</v>
      </c>
    </row>
    <row r="19" spans="1:3" ht="18.75">
      <c r="A19" s="91"/>
      <c r="B19" s="92" t="s">
        <v>37</v>
      </c>
      <c r="C19" s="93">
        <f>SUM(C10:C18)</f>
        <v>256.7</v>
      </c>
    </row>
  </sheetData>
  <sheetProtection/>
  <mergeCells count="2">
    <mergeCell ref="B3:C3"/>
    <mergeCell ref="A7:C7"/>
  </mergeCells>
  <printOptions/>
  <pageMargins left="0.75" right="0.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E18"/>
  <sheetViews>
    <sheetView zoomScalePageLayoutView="0" workbookViewId="0" topLeftCell="A1">
      <selection activeCell="A6" sqref="A6:E6"/>
    </sheetView>
  </sheetViews>
  <sheetFormatPr defaultColWidth="9.140625" defaultRowHeight="12.75"/>
  <cols>
    <col min="1" max="1" width="3.00390625" style="0" customWidth="1"/>
    <col min="2" max="2" width="47.57421875" style="0" customWidth="1"/>
    <col min="4" max="4" width="11.00390625" style="0" customWidth="1"/>
    <col min="5" max="5" width="13.140625" style="0" customWidth="1"/>
  </cols>
  <sheetData>
    <row r="1" spans="3:5" ht="12.75">
      <c r="C1" s="513" t="s">
        <v>34</v>
      </c>
      <c r="D1" s="513"/>
      <c r="E1" s="513"/>
    </row>
    <row r="2" spans="3:5" ht="26.25" customHeight="1">
      <c r="C2" s="514" t="s">
        <v>144</v>
      </c>
      <c r="D2" s="514"/>
      <c r="E2" s="514"/>
    </row>
    <row r="3" spans="3:5" ht="65.25" customHeight="1">
      <c r="C3" s="514" t="s">
        <v>273</v>
      </c>
      <c r="D3" s="514"/>
      <c r="E3" s="514"/>
    </row>
    <row r="4" spans="3:4" ht="12.75">
      <c r="C4" s="14"/>
      <c r="D4" s="14"/>
    </row>
    <row r="5" spans="3:5" ht="12.75">
      <c r="C5" s="515" t="s">
        <v>526</v>
      </c>
      <c r="D5" s="515"/>
      <c r="E5" s="515"/>
    </row>
    <row r="6" spans="1:5" ht="63.75" customHeight="1">
      <c r="A6" s="507" t="s">
        <v>274</v>
      </c>
      <c r="B6" s="507"/>
      <c r="C6" s="507"/>
      <c r="D6" s="507"/>
      <c r="E6" s="507"/>
    </row>
    <row r="7" ht="12.75">
      <c r="E7" t="s">
        <v>477</v>
      </c>
    </row>
    <row r="8" spans="1:5" ht="47.25">
      <c r="A8" s="2"/>
      <c r="B8" s="34" t="s">
        <v>143</v>
      </c>
      <c r="C8" s="34" t="s">
        <v>227</v>
      </c>
      <c r="D8" s="34" t="s">
        <v>235</v>
      </c>
      <c r="E8" s="34" t="s">
        <v>272</v>
      </c>
    </row>
    <row r="9" spans="1:5" ht="36.75" customHeight="1">
      <c r="A9" s="33">
        <v>1</v>
      </c>
      <c r="B9" s="40" t="s">
        <v>41</v>
      </c>
      <c r="C9" s="8">
        <v>36</v>
      </c>
      <c r="D9" s="8">
        <v>36</v>
      </c>
      <c r="E9" s="8">
        <v>36</v>
      </c>
    </row>
    <row r="10" spans="1:5" ht="18.75">
      <c r="A10" s="2"/>
      <c r="B10" s="32" t="s">
        <v>37</v>
      </c>
      <c r="C10" s="94">
        <f>SUM(C9:C9)</f>
        <v>36</v>
      </c>
      <c r="D10" s="94">
        <f>SUM(D9:D9)</f>
        <v>36</v>
      </c>
      <c r="E10" s="94">
        <f>SUM(E9:E9)</f>
        <v>36</v>
      </c>
    </row>
    <row r="14" ht="15.75">
      <c r="B14" s="36"/>
    </row>
    <row r="16" ht="15.75">
      <c r="B16" s="37"/>
    </row>
    <row r="17" ht="15.75">
      <c r="B17" s="37"/>
    </row>
    <row r="18" ht="15.75">
      <c r="B18" s="38"/>
    </row>
  </sheetData>
  <sheetProtection/>
  <mergeCells count="5">
    <mergeCell ref="A6:E6"/>
    <mergeCell ref="C1:E1"/>
    <mergeCell ref="C2:E2"/>
    <mergeCell ref="C3:E3"/>
    <mergeCell ref="C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25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:H6"/>
    </sheetView>
  </sheetViews>
  <sheetFormatPr defaultColWidth="9.140625" defaultRowHeight="12.75"/>
  <cols>
    <col min="1" max="1" width="65.7109375" style="119" customWidth="1"/>
    <col min="2" max="2" width="3.8515625" style="121" customWidth="1"/>
    <col min="3" max="3" width="4.28125" style="121" customWidth="1"/>
    <col min="4" max="4" width="3.57421875" style="121" customWidth="1"/>
    <col min="5" max="5" width="4.140625" style="121" customWidth="1"/>
    <col min="6" max="6" width="5.57421875" style="121" customWidth="1"/>
    <col min="7" max="7" width="3.8515625" style="83" customWidth="1"/>
    <col min="8" max="8" width="9.140625" style="219" customWidth="1"/>
    <col min="9" max="16384" width="9.140625" style="119" customWidth="1"/>
  </cols>
  <sheetData>
    <row r="1" spans="4:8" ht="11.25">
      <c r="D1" s="517" t="s">
        <v>498</v>
      </c>
      <c r="E1" s="517"/>
      <c r="F1" s="517"/>
      <c r="G1" s="517"/>
      <c r="H1" s="517"/>
    </row>
    <row r="2" spans="1:8" ht="11.25">
      <c r="A2" s="516" t="s">
        <v>145</v>
      </c>
      <c r="B2" s="516"/>
      <c r="C2" s="516"/>
      <c r="D2" s="516"/>
      <c r="E2" s="516"/>
      <c r="F2" s="516"/>
      <c r="G2" s="516"/>
      <c r="H2" s="516"/>
    </row>
    <row r="3" spans="2:8" ht="35.25" customHeight="1">
      <c r="B3" s="516" t="s">
        <v>273</v>
      </c>
      <c r="C3" s="516"/>
      <c r="D3" s="516"/>
      <c r="E3" s="516"/>
      <c r="F3" s="516"/>
      <c r="G3" s="516"/>
      <c r="H3" s="516"/>
    </row>
    <row r="4" spans="2:8" ht="11.25">
      <c r="B4" s="518" t="s">
        <v>523</v>
      </c>
      <c r="C4" s="518"/>
      <c r="D4" s="518"/>
      <c r="E4" s="518"/>
      <c r="F4" s="518"/>
      <c r="G4" s="518"/>
      <c r="H4" s="518"/>
    </row>
    <row r="5" spans="1:8" ht="12.75">
      <c r="A5" s="519" t="s">
        <v>493</v>
      </c>
      <c r="B5" s="519"/>
      <c r="C5" s="519"/>
      <c r="D5" s="519"/>
      <c r="E5" s="519"/>
      <c r="F5" s="519"/>
      <c r="G5" s="519"/>
      <c r="H5" s="519"/>
    </row>
    <row r="6" spans="1:8" ht="45.75" customHeight="1">
      <c r="A6" s="522" t="s">
        <v>362</v>
      </c>
      <c r="B6" s="522"/>
      <c r="C6" s="522"/>
      <c r="D6" s="522"/>
      <c r="E6" s="522"/>
      <c r="F6" s="522"/>
      <c r="G6" s="522"/>
      <c r="H6" s="522"/>
    </row>
    <row r="7" spans="1:8" ht="13.5" customHeight="1">
      <c r="A7" s="120"/>
      <c r="B7" s="242"/>
      <c r="C7" s="242"/>
      <c r="D7" s="243"/>
      <c r="E7" s="523" t="s">
        <v>140</v>
      </c>
      <c r="F7" s="523"/>
      <c r="G7" s="523"/>
      <c r="H7" s="523"/>
    </row>
    <row r="8" spans="1:8" ht="11.25">
      <c r="A8" s="105" t="s">
        <v>494</v>
      </c>
      <c r="B8" s="520" t="s">
        <v>275</v>
      </c>
      <c r="C8" s="520"/>
      <c r="D8" s="520"/>
      <c r="E8" s="520"/>
      <c r="F8" s="520"/>
      <c r="G8" s="520"/>
      <c r="H8" s="521" t="s">
        <v>229</v>
      </c>
    </row>
    <row r="9" spans="1:8" ht="51" customHeight="1">
      <c r="A9" s="105"/>
      <c r="B9" s="106" t="s">
        <v>497</v>
      </c>
      <c r="C9" s="106" t="s">
        <v>496</v>
      </c>
      <c r="D9" s="520" t="s">
        <v>495</v>
      </c>
      <c r="E9" s="520"/>
      <c r="F9" s="520"/>
      <c r="G9" s="173" t="s">
        <v>276</v>
      </c>
      <c r="H9" s="521"/>
    </row>
    <row r="10" spans="1:8" ht="11.25">
      <c r="A10" s="102" t="s">
        <v>277</v>
      </c>
      <c r="B10" s="95" t="s">
        <v>465</v>
      </c>
      <c r="C10" s="95"/>
      <c r="D10" s="95"/>
      <c r="E10" s="95"/>
      <c r="F10" s="95"/>
      <c r="G10" s="114"/>
      <c r="H10" s="220">
        <f>H11+H18+H39+H46+H51+H55</f>
        <v>7566.6</v>
      </c>
    </row>
    <row r="11" spans="1:8" ht="21.75">
      <c r="A11" s="107" t="s">
        <v>150</v>
      </c>
      <c r="B11" s="96" t="s">
        <v>465</v>
      </c>
      <c r="C11" s="96" t="s">
        <v>466</v>
      </c>
      <c r="D11" s="96"/>
      <c r="E11" s="96"/>
      <c r="F11" s="96"/>
      <c r="G11" s="115"/>
      <c r="H11" s="155">
        <f>H12</f>
        <v>269.3</v>
      </c>
    </row>
    <row r="12" spans="1:8" ht="11.25">
      <c r="A12" s="103" t="s">
        <v>278</v>
      </c>
      <c r="B12" s="98" t="s">
        <v>465</v>
      </c>
      <c r="C12" s="98" t="s">
        <v>466</v>
      </c>
      <c r="D12" s="98" t="s">
        <v>279</v>
      </c>
      <c r="E12" s="98"/>
      <c r="F12" s="98"/>
      <c r="G12" s="110"/>
      <c r="H12" s="159">
        <f>H13</f>
        <v>269.3</v>
      </c>
    </row>
    <row r="13" spans="1:8" ht="11.25">
      <c r="A13" s="129" t="s">
        <v>284</v>
      </c>
      <c r="B13" s="130" t="s">
        <v>465</v>
      </c>
      <c r="C13" s="130" t="s">
        <v>466</v>
      </c>
      <c r="D13" s="130" t="s">
        <v>279</v>
      </c>
      <c r="E13" s="130" t="s">
        <v>281</v>
      </c>
      <c r="F13" s="130"/>
      <c r="G13" s="131"/>
      <c r="H13" s="161">
        <f>H14+H16</f>
        <v>269.3</v>
      </c>
    </row>
    <row r="14" spans="1:8" ht="22.5">
      <c r="A14" s="128" t="s">
        <v>282</v>
      </c>
      <c r="B14" s="112" t="s">
        <v>465</v>
      </c>
      <c r="C14" s="112" t="s">
        <v>466</v>
      </c>
      <c r="D14" s="112" t="s">
        <v>279</v>
      </c>
      <c r="E14" s="112" t="s">
        <v>281</v>
      </c>
      <c r="F14" s="112" t="s">
        <v>283</v>
      </c>
      <c r="G14" s="112"/>
      <c r="H14" s="163">
        <f>H15</f>
        <v>259.2</v>
      </c>
    </row>
    <row r="15" spans="1:8" ht="35.25" customHeight="1">
      <c r="A15" s="118" t="s">
        <v>288</v>
      </c>
      <c r="B15" s="116" t="s">
        <v>465</v>
      </c>
      <c r="C15" s="116" t="s">
        <v>466</v>
      </c>
      <c r="D15" s="116" t="s">
        <v>279</v>
      </c>
      <c r="E15" s="116" t="s">
        <v>281</v>
      </c>
      <c r="F15" s="116" t="s">
        <v>283</v>
      </c>
      <c r="G15" s="116">
        <v>100</v>
      </c>
      <c r="H15" s="156">
        <v>259.2</v>
      </c>
    </row>
    <row r="16" spans="1:8" ht="11.25">
      <c r="A16" s="133" t="s">
        <v>286</v>
      </c>
      <c r="B16" s="112" t="s">
        <v>465</v>
      </c>
      <c r="C16" s="112" t="s">
        <v>466</v>
      </c>
      <c r="D16" s="112" t="s">
        <v>279</v>
      </c>
      <c r="E16" s="112" t="s">
        <v>281</v>
      </c>
      <c r="F16" s="112" t="s">
        <v>285</v>
      </c>
      <c r="G16" s="112"/>
      <c r="H16" s="163">
        <f>H17</f>
        <v>10.1</v>
      </c>
    </row>
    <row r="17" spans="1:8" ht="11.25">
      <c r="A17" s="108" t="s">
        <v>312</v>
      </c>
      <c r="B17" s="244"/>
      <c r="C17" s="244"/>
      <c r="D17" s="244"/>
      <c r="E17" s="244"/>
      <c r="F17" s="244"/>
      <c r="G17" s="111" t="s">
        <v>287</v>
      </c>
      <c r="H17" s="222">
        <v>10.1</v>
      </c>
    </row>
    <row r="18" spans="1:8" ht="32.25">
      <c r="A18" s="134" t="s">
        <v>468</v>
      </c>
      <c r="B18" s="145" t="s">
        <v>465</v>
      </c>
      <c r="C18" s="145" t="s">
        <v>469</v>
      </c>
      <c r="D18" s="145"/>
      <c r="E18" s="145"/>
      <c r="F18" s="145"/>
      <c r="G18" s="115"/>
      <c r="H18" s="155">
        <f>H19+H29</f>
        <v>4570.8</v>
      </c>
    </row>
    <row r="19" spans="1:8" ht="11.25">
      <c r="A19" s="135" t="s">
        <v>289</v>
      </c>
      <c r="B19" s="146" t="s">
        <v>465</v>
      </c>
      <c r="C19" s="146" t="s">
        <v>469</v>
      </c>
      <c r="D19" s="146" t="s">
        <v>290</v>
      </c>
      <c r="E19" s="146"/>
      <c r="F19" s="146"/>
      <c r="G19" s="110"/>
      <c r="H19" s="151">
        <f>H20+H23</f>
        <v>4544.2</v>
      </c>
    </row>
    <row r="20" spans="1:8" ht="15" customHeight="1">
      <c r="A20" s="141" t="s">
        <v>291</v>
      </c>
      <c r="B20" s="147" t="s">
        <v>465</v>
      </c>
      <c r="C20" s="147" t="s">
        <v>469</v>
      </c>
      <c r="D20" s="147" t="s">
        <v>290</v>
      </c>
      <c r="E20" s="147" t="s">
        <v>281</v>
      </c>
      <c r="F20" s="147"/>
      <c r="G20" s="131"/>
      <c r="H20" s="166">
        <f>H21</f>
        <v>657</v>
      </c>
    </row>
    <row r="21" spans="1:8" ht="21.75">
      <c r="A21" s="100" t="s">
        <v>282</v>
      </c>
      <c r="B21" s="144" t="s">
        <v>465</v>
      </c>
      <c r="C21" s="144" t="s">
        <v>469</v>
      </c>
      <c r="D21" s="144">
        <v>92</v>
      </c>
      <c r="E21" s="144" t="s">
        <v>281</v>
      </c>
      <c r="F21" s="144" t="s">
        <v>283</v>
      </c>
      <c r="G21" s="112"/>
      <c r="H21" s="202">
        <f>H22</f>
        <v>657</v>
      </c>
    </row>
    <row r="22" spans="1:8" ht="33.75">
      <c r="A22" s="118" t="s">
        <v>288</v>
      </c>
      <c r="B22" s="148" t="s">
        <v>465</v>
      </c>
      <c r="C22" s="148" t="s">
        <v>469</v>
      </c>
      <c r="D22" s="148" t="s">
        <v>290</v>
      </c>
      <c r="E22" s="148" t="s">
        <v>281</v>
      </c>
      <c r="F22" s="148" t="s">
        <v>313</v>
      </c>
      <c r="G22" s="116" t="s">
        <v>310</v>
      </c>
      <c r="H22" s="222">
        <v>657</v>
      </c>
    </row>
    <row r="23" spans="1:8" ht="11.25">
      <c r="A23" s="141" t="s">
        <v>292</v>
      </c>
      <c r="B23" s="130" t="s">
        <v>465</v>
      </c>
      <c r="C23" s="130" t="s">
        <v>469</v>
      </c>
      <c r="D23" s="130" t="s">
        <v>290</v>
      </c>
      <c r="E23" s="130" t="s">
        <v>293</v>
      </c>
      <c r="F23" s="130"/>
      <c r="G23" s="131"/>
      <c r="H23" s="166">
        <f>H24+H26</f>
        <v>3887.2</v>
      </c>
    </row>
    <row r="24" spans="1:8" ht="21.75">
      <c r="A24" s="100" t="s">
        <v>282</v>
      </c>
      <c r="B24" s="101" t="s">
        <v>465</v>
      </c>
      <c r="C24" s="101" t="s">
        <v>469</v>
      </c>
      <c r="D24" s="101" t="s">
        <v>290</v>
      </c>
      <c r="E24" s="101" t="s">
        <v>293</v>
      </c>
      <c r="F24" s="101" t="s">
        <v>283</v>
      </c>
      <c r="G24" s="112"/>
      <c r="H24" s="163">
        <f>H25</f>
        <v>3041.7</v>
      </c>
    </row>
    <row r="25" spans="1:8" ht="33.75">
      <c r="A25" s="118" t="s">
        <v>288</v>
      </c>
      <c r="B25" s="116" t="s">
        <v>465</v>
      </c>
      <c r="C25" s="116" t="s">
        <v>469</v>
      </c>
      <c r="D25" s="116" t="s">
        <v>290</v>
      </c>
      <c r="E25" s="116" t="s">
        <v>293</v>
      </c>
      <c r="F25" s="116" t="s">
        <v>283</v>
      </c>
      <c r="G25" s="116" t="s">
        <v>310</v>
      </c>
      <c r="H25" s="222">
        <v>3041.7</v>
      </c>
    </row>
    <row r="26" spans="1:8" ht="11.25">
      <c r="A26" s="113" t="s">
        <v>286</v>
      </c>
      <c r="B26" s="101" t="s">
        <v>465</v>
      </c>
      <c r="C26" s="101" t="s">
        <v>469</v>
      </c>
      <c r="D26" s="101" t="s">
        <v>290</v>
      </c>
      <c r="E26" s="101" t="s">
        <v>293</v>
      </c>
      <c r="F26" s="101" t="s">
        <v>285</v>
      </c>
      <c r="G26" s="112"/>
      <c r="H26" s="202">
        <f>H27+H28</f>
        <v>845.5</v>
      </c>
    </row>
    <row r="27" spans="1:8" ht="11.25">
      <c r="A27" s="108" t="s">
        <v>312</v>
      </c>
      <c r="B27" s="116" t="s">
        <v>465</v>
      </c>
      <c r="C27" s="116" t="s">
        <v>469</v>
      </c>
      <c r="D27" s="116" t="s">
        <v>290</v>
      </c>
      <c r="E27" s="116" t="s">
        <v>293</v>
      </c>
      <c r="F27" s="116" t="s">
        <v>285</v>
      </c>
      <c r="G27" s="116" t="s">
        <v>287</v>
      </c>
      <c r="H27" s="222">
        <v>814</v>
      </c>
    </row>
    <row r="28" spans="1:8" ht="11.25">
      <c r="A28" s="117" t="s">
        <v>314</v>
      </c>
      <c r="B28" s="116" t="s">
        <v>465</v>
      </c>
      <c r="C28" s="116" t="s">
        <v>469</v>
      </c>
      <c r="D28" s="116" t="s">
        <v>290</v>
      </c>
      <c r="E28" s="116" t="s">
        <v>293</v>
      </c>
      <c r="F28" s="116" t="s">
        <v>285</v>
      </c>
      <c r="G28" s="116" t="s">
        <v>311</v>
      </c>
      <c r="H28" s="222">
        <v>31.5</v>
      </c>
    </row>
    <row r="29" spans="1:8" ht="21.75">
      <c r="A29" s="137" t="s">
        <v>294</v>
      </c>
      <c r="B29" s="98" t="s">
        <v>465</v>
      </c>
      <c r="C29" s="98" t="s">
        <v>469</v>
      </c>
      <c r="D29" s="98" t="s">
        <v>295</v>
      </c>
      <c r="E29" s="98"/>
      <c r="F29" s="98"/>
      <c r="G29" s="110"/>
      <c r="H29" s="151">
        <f>H30</f>
        <v>26.6</v>
      </c>
    </row>
    <row r="30" spans="1:8" ht="36" customHeight="1">
      <c r="A30" s="143" t="s">
        <v>296</v>
      </c>
      <c r="B30" s="130" t="s">
        <v>465</v>
      </c>
      <c r="C30" s="130" t="s">
        <v>469</v>
      </c>
      <c r="D30" s="130">
        <v>97</v>
      </c>
      <c r="E30" s="130">
        <v>2</v>
      </c>
      <c r="F30" s="130"/>
      <c r="G30" s="132"/>
      <c r="H30" s="166">
        <f>H31+H33+H35+H37</f>
        <v>26.6</v>
      </c>
    </row>
    <row r="31" spans="1:8" s="140" customFormat="1" ht="32.25">
      <c r="A31" s="100" t="s">
        <v>298</v>
      </c>
      <c r="B31" s="101" t="s">
        <v>465</v>
      </c>
      <c r="C31" s="101" t="s">
        <v>469</v>
      </c>
      <c r="D31" s="101" t="s">
        <v>295</v>
      </c>
      <c r="E31" s="101" t="s">
        <v>293</v>
      </c>
      <c r="F31" s="101">
        <v>8507</v>
      </c>
      <c r="G31" s="126"/>
      <c r="H31" s="202">
        <f>H32</f>
        <v>0.9</v>
      </c>
    </row>
    <row r="32" spans="1:8" ht="11.25">
      <c r="A32" s="149" t="s">
        <v>315</v>
      </c>
      <c r="B32" s="116" t="s">
        <v>465</v>
      </c>
      <c r="C32" s="116" t="s">
        <v>469</v>
      </c>
      <c r="D32" s="116" t="s">
        <v>295</v>
      </c>
      <c r="E32" s="116" t="s">
        <v>293</v>
      </c>
      <c r="F32" s="116" t="s">
        <v>299</v>
      </c>
      <c r="G32" s="127">
        <v>500</v>
      </c>
      <c r="H32" s="222">
        <v>0.9</v>
      </c>
    </row>
    <row r="33" spans="1:8" s="140" customFormat="1" ht="21.75">
      <c r="A33" s="100" t="s">
        <v>300</v>
      </c>
      <c r="B33" s="101" t="s">
        <v>465</v>
      </c>
      <c r="C33" s="101" t="s">
        <v>469</v>
      </c>
      <c r="D33" s="101" t="s">
        <v>295</v>
      </c>
      <c r="E33" s="101" t="s">
        <v>293</v>
      </c>
      <c r="F33" s="101">
        <v>8510</v>
      </c>
      <c r="G33" s="126"/>
      <c r="H33" s="202">
        <f>H34</f>
        <v>14.8</v>
      </c>
    </row>
    <row r="34" spans="1:8" ht="11.25">
      <c r="A34" s="149" t="s">
        <v>315</v>
      </c>
      <c r="B34" s="116" t="s">
        <v>465</v>
      </c>
      <c r="C34" s="116" t="s">
        <v>469</v>
      </c>
      <c r="D34" s="116" t="s">
        <v>295</v>
      </c>
      <c r="E34" s="116" t="s">
        <v>293</v>
      </c>
      <c r="F34" s="116" t="s">
        <v>301</v>
      </c>
      <c r="G34" s="127">
        <v>500</v>
      </c>
      <c r="H34" s="222">
        <v>14.8</v>
      </c>
    </row>
    <row r="35" spans="1:8" s="140" customFormat="1" ht="21.75">
      <c r="A35" s="100" t="s">
        <v>302</v>
      </c>
      <c r="B35" s="101" t="s">
        <v>465</v>
      </c>
      <c r="C35" s="101" t="s">
        <v>469</v>
      </c>
      <c r="D35" s="101" t="s">
        <v>295</v>
      </c>
      <c r="E35" s="101" t="s">
        <v>293</v>
      </c>
      <c r="F35" s="101">
        <v>8511</v>
      </c>
      <c r="G35" s="126"/>
      <c r="H35" s="202">
        <f>H36</f>
        <v>7.9</v>
      </c>
    </row>
    <row r="36" spans="1:8" ht="11.25">
      <c r="A36" s="149" t="s">
        <v>315</v>
      </c>
      <c r="B36" s="116" t="s">
        <v>465</v>
      </c>
      <c r="C36" s="116" t="s">
        <v>469</v>
      </c>
      <c r="D36" s="116" t="s">
        <v>295</v>
      </c>
      <c r="E36" s="116" t="s">
        <v>293</v>
      </c>
      <c r="F36" s="116" t="s">
        <v>303</v>
      </c>
      <c r="G36" s="127">
        <v>500</v>
      </c>
      <c r="H36" s="222">
        <v>7.9</v>
      </c>
    </row>
    <row r="37" spans="1:8" s="140" customFormat="1" ht="11.25">
      <c r="A37" s="100" t="s">
        <v>304</v>
      </c>
      <c r="B37" s="101" t="s">
        <v>465</v>
      </c>
      <c r="C37" s="101" t="s">
        <v>469</v>
      </c>
      <c r="D37" s="101" t="s">
        <v>295</v>
      </c>
      <c r="E37" s="101" t="s">
        <v>293</v>
      </c>
      <c r="F37" s="101" t="s">
        <v>305</v>
      </c>
      <c r="G37" s="126"/>
      <c r="H37" s="202">
        <f>H38</f>
        <v>3</v>
      </c>
    </row>
    <row r="38" spans="1:8" ht="11.25">
      <c r="A38" s="149" t="s">
        <v>315</v>
      </c>
      <c r="B38" s="116" t="s">
        <v>465</v>
      </c>
      <c r="C38" s="116" t="s">
        <v>469</v>
      </c>
      <c r="D38" s="116" t="s">
        <v>295</v>
      </c>
      <c r="E38" s="116" t="s">
        <v>293</v>
      </c>
      <c r="F38" s="116" t="s">
        <v>305</v>
      </c>
      <c r="G38" s="127">
        <v>500</v>
      </c>
      <c r="H38" s="222">
        <v>3</v>
      </c>
    </row>
    <row r="39" spans="1:8" ht="21">
      <c r="A39" s="152" t="s">
        <v>141</v>
      </c>
      <c r="B39" s="96" t="s">
        <v>465</v>
      </c>
      <c r="C39" s="96" t="s">
        <v>142</v>
      </c>
      <c r="D39" s="96"/>
      <c r="E39" s="96"/>
      <c r="F39" s="96"/>
      <c r="G39" s="123"/>
      <c r="H39" s="155">
        <f>H40</f>
        <v>136.7</v>
      </c>
    </row>
    <row r="40" spans="1:8" ht="21.75">
      <c r="A40" s="137" t="s">
        <v>294</v>
      </c>
      <c r="B40" s="98" t="s">
        <v>465</v>
      </c>
      <c r="C40" s="98" t="s">
        <v>142</v>
      </c>
      <c r="D40" s="98" t="s">
        <v>295</v>
      </c>
      <c r="E40" s="98"/>
      <c r="F40" s="98"/>
      <c r="G40" s="110"/>
      <c r="H40" s="159">
        <f>H41</f>
        <v>136.7</v>
      </c>
    </row>
    <row r="41" spans="1:8" ht="32.25">
      <c r="A41" s="143" t="s">
        <v>296</v>
      </c>
      <c r="B41" s="130" t="s">
        <v>465</v>
      </c>
      <c r="C41" s="130" t="s">
        <v>142</v>
      </c>
      <c r="D41" s="130">
        <v>97</v>
      </c>
      <c r="E41" s="130">
        <v>2</v>
      </c>
      <c r="F41" s="130"/>
      <c r="G41" s="132"/>
      <c r="H41" s="161">
        <f>H42+H44</f>
        <v>136.7</v>
      </c>
    </row>
    <row r="42" spans="1:8" ht="11.25">
      <c r="A42" s="100" t="s">
        <v>316</v>
      </c>
      <c r="B42" s="101" t="s">
        <v>465</v>
      </c>
      <c r="C42" s="101" t="s">
        <v>142</v>
      </c>
      <c r="D42" s="101" t="s">
        <v>295</v>
      </c>
      <c r="E42" s="101" t="s">
        <v>293</v>
      </c>
      <c r="F42" s="101">
        <v>8503</v>
      </c>
      <c r="G42" s="126"/>
      <c r="H42" s="163">
        <f>H43</f>
        <v>92.6</v>
      </c>
    </row>
    <row r="43" spans="1:8" ht="11.25">
      <c r="A43" s="149" t="s">
        <v>315</v>
      </c>
      <c r="B43" s="116" t="s">
        <v>465</v>
      </c>
      <c r="C43" s="116" t="s">
        <v>142</v>
      </c>
      <c r="D43" s="116" t="s">
        <v>295</v>
      </c>
      <c r="E43" s="116" t="s">
        <v>293</v>
      </c>
      <c r="F43" s="116" t="s">
        <v>317</v>
      </c>
      <c r="G43" s="127">
        <v>500</v>
      </c>
      <c r="H43" s="222">
        <v>92.6</v>
      </c>
    </row>
    <row r="44" spans="1:8" ht="21.75">
      <c r="A44" s="100" t="s">
        <v>318</v>
      </c>
      <c r="B44" s="101" t="s">
        <v>465</v>
      </c>
      <c r="C44" s="101" t="s">
        <v>142</v>
      </c>
      <c r="D44" s="101" t="s">
        <v>295</v>
      </c>
      <c r="E44" s="101" t="s">
        <v>293</v>
      </c>
      <c r="F44" s="101">
        <v>8504</v>
      </c>
      <c r="G44" s="126"/>
      <c r="H44" s="163">
        <f>H45</f>
        <v>44.1</v>
      </c>
    </row>
    <row r="45" spans="1:8" ht="11.25">
      <c r="A45" s="149" t="s">
        <v>315</v>
      </c>
      <c r="B45" s="116" t="s">
        <v>465</v>
      </c>
      <c r="C45" s="116" t="s">
        <v>142</v>
      </c>
      <c r="D45" s="116" t="s">
        <v>295</v>
      </c>
      <c r="E45" s="116" t="s">
        <v>293</v>
      </c>
      <c r="F45" s="116" t="s">
        <v>319</v>
      </c>
      <c r="G45" s="127">
        <v>500</v>
      </c>
      <c r="H45" s="222">
        <v>44.1</v>
      </c>
    </row>
    <row r="46" spans="1:8" ht="11.25">
      <c r="A46" s="134" t="s">
        <v>320</v>
      </c>
      <c r="B46" s="96" t="s">
        <v>465</v>
      </c>
      <c r="C46" s="96" t="s">
        <v>472</v>
      </c>
      <c r="D46" s="96"/>
      <c r="E46" s="96"/>
      <c r="F46" s="96"/>
      <c r="G46" s="167"/>
      <c r="H46" s="155">
        <f>H47</f>
        <v>342.2</v>
      </c>
    </row>
    <row r="47" spans="1:8" ht="11.25">
      <c r="A47" s="137" t="s">
        <v>321</v>
      </c>
      <c r="B47" s="98" t="s">
        <v>465</v>
      </c>
      <c r="C47" s="98" t="s">
        <v>472</v>
      </c>
      <c r="D47" s="98" t="s">
        <v>322</v>
      </c>
      <c r="E47" s="98"/>
      <c r="F47" s="98"/>
      <c r="G47" s="158"/>
      <c r="H47" s="151">
        <f>H48</f>
        <v>342.2</v>
      </c>
    </row>
    <row r="48" spans="1:8" s="140" customFormat="1" ht="33" customHeight="1">
      <c r="A48" s="164" t="s">
        <v>323</v>
      </c>
      <c r="B48" s="130" t="s">
        <v>465</v>
      </c>
      <c r="C48" s="130" t="s">
        <v>472</v>
      </c>
      <c r="D48" s="130" t="s">
        <v>322</v>
      </c>
      <c r="E48" s="130" t="s">
        <v>281</v>
      </c>
      <c r="F48" s="130"/>
      <c r="G48" s="160"/>
      <c r="H48" s="166">
        <f>H49</f>
        <v>342.2</v>
      </c>
    </row>
    <row r="49" spans="1:8" ht="22.5">
      <c r="A49" s="150" t="s">
        <v>324</v>
      </c>
      <c r="B49" s="112" t="s">
        <v>465</v>
      </c>
      <c r="C49" s="112" t="s">
        <v>472</v>
      </c>
      <c r="D49" s="112" t="s">
        <v>322</v>
      </c>
      <c r="E49" s="112" t="s">
        <v>281</v>
      </c>
      <c r="F49" s="112" t="s">
        <v>325</v>
      </c>
      <c r="G49" s="162"/>
      <c r="H49" s="163">
        <f>H50</f>
        <v>342.2</v>
      </c>
    </row>
    <row r="50" spans="1:8" ht="11.25">
      <c r="A50" s="169" t="s">
        <v>326</v>
      </c>
      <c r="B50" s="116" t="s">
        <v>465</v>
      </c>
      <c r="C50" s="116" t="s">
        <v>472</v>
      </c>
      <c r="D50" s="116" t="s">
        <v>322</v>
      </c>
      <c r="E50" s="116" t="s">
        <v>281</v>
      </c>
      <c r="F50" s="116" t="s">
        <v>325</v>
      </c>
      <c r="G50" s="148" t="s">
        <v>287</v>
      </c>
      <c r="H50" s="156">
        <v>342.2</v>
      </c>
    </row>
    <row r="51" spans="1:8" ht="11.25">
      <c r="A51" s="134" t="s">
        <v>460</v>
      </c>
      <c r="B51" s="96" t="s">
        <v>465</v>
      </c>
      <c r="C51" s="96" t="s">
        <v>149</v>
      </c>
      <c r="D51" s="96"/>
      <c r="E51" s="96"/>
      <c r="F51" s="96"/>
      <c r="G51" s="167"/>
      <c r="H51" s="155">
        <f>H53</f>
        <v>50</v>
      </c>
    </row>
    <row r="52" spans="1:8" ht="11.25">
      <c r="A52" s="480" t="s">
        <v>520</v>
      </c>
      <c r="B52" s="96" t="s">
        <v>465</v>
      </c>
      <c r="C52" s="96" t="s">
        <v>149</v>
      </c>
      <c r="D52" s="96" t="s">
        <v>518</v>
      </c>
      <c r="E52" s="96"/>
      <c r="F52" s="96"/>
      <c r="G52" s="167"/>
      <c r="H52" s="155">
        <f>H53</f>
        <v>50</v>
      </c>
    </row>
    <row r="53" spans="1:8" ht="21.75">
      <c r="A53" s="137" t="s">
        <v>521</v>
      </c>
      <c r="B53" s="98" t="s">
        <v>465</v>
      </c>
      <c r="C53" s="98">
        <v>11</v>
      </c>
      <c r="D53" s="98" t="s">
        <v>518</v>
      </c>
      <c r="E53" s="98" t="s">
        <v>281</v>
      </c>
      <c r="F53" s="98" t="s">
        <v>519</v>
      </c>
      <c r="G53" s="110"/>
      <c r="H53" s="151">
        <f>H54</f>
        <v>50</v>
      </c>
    </row>
    <row r="54" spans="1:8" ht="11.25">
      <c r="A54" s="117" t="s">
        <v>314</v>
      </c>
      <c r="B54" s="244"/>
      <c r="C54" s="244"/>
      <c r="D54" s="244"/>
      <c r="E54" s="244"/>
      <c r="F54" s="244"/>
      <c r="G54" s="111" t="s">
        <v>311</v>
      </c>
      <c r="H54" s="222">
        <v>50</v>
      </c>
    </row>
    <row r="55" spans="1:8" ht="11.25">
      <c r="A55" s="134" t="s">
        <v>475</v>
      </c>
      <c r="B55" s="96" t="s">
        <v>465</v>
      </c>
      <c r="C55" s="96" t="s">
        <v>327</v>
      </c>
      <c r="D55" s="96"/>
      <c r="E55" s="96"/>
      <c r="F55" s="96"/>
      <c r="G55" s="123"/>
      <c r="H55" s="155">
        <f>H56+H60+H65+H69+H73</f>
        <v>2197.6</v>
      </c>
    </row>
    <row r="56" spans="1:8" ht="15" customHeight="1">
      <c r="A56" s="137" t="s">
        <v>294</v>
      </c>
      <c r="B56" s="98" t="s">
        <v>465</v>
      </c>
      <c r="C56" s="98" t="s">
        <v>327</v>
      </c>
      <c r="D56" s="98" t="s">
        <v>295</v>
      </c>
      <c r="E56" s="98"/>
      <c r="F56" s="98"/>
      <c r="G56" s="110"/>
      <c r="H56" s="151">
        <f>H57</f>
        <v>36</v>
      </c>
    </row>
    <row r="57" spans="1:8" ht="21.75">
      <c r="A57" s="168" t="s">
        <v>306</v>
      </c>
      <c r="B57" s="130" t="s">
        <v>465</v>
      </c>
      <c r="C57" s="130" t="s">
        <v>327</v>
      </c>
      <c r="D57" s="130" t="s">
        <v>295</v>
      </c>
      <c r="E57" s="130" t="s">
        <v>307</v>
      </c>
      <c r="F57" s="130"/>
      <c r="G57" s="131"/>
      <c r="H57" s="166">
        <f>H58</f>
        <v>36</v>
      </c>
    </row>
    <row r="58" spans="1:8" ht="32.25">
      <c r="A58" s="100" t="s">
        <v>308</v>
      </c>
      <c r="B58" s="101" t="s">
        <v>465</v>
      </c>
      <c r="C58" s="101" t="s">
        <v>327</v>
      </c>
      <c r="D58" s="101" t="s">
        <v>295</v>
      </c>
      <c r="E58" s="101" t="s">
        <v>307</v>
      </c>
      <c r="F58" s="101" t="s">
        <v>309</v>
      </c>
      <c r="G58" s="112"/>
      <c r="H58" s="202">
        <f>H59</f>
        <v>36</v>
      </c>
    </row>
    <row r="59" spans="1:8" ht="11.25">
      <c r="A59" s="136"/>
      <c r="B59" s="116" t="s">
        <v>465</v>
      </c>
      <c r="C59" s="116" t="s">
        <v>327</v>
      </c>
      <c r="D59" s="116" t="s">
        <v>295</v>
      </c>
      <c r="E59" s="116" t="s">
        <v>307</v>
      </c>
      <c r="F59" s="116" t="s">
        <v>309</v>
      </c>
      <c r="G59" s="116" t="s">
        <v>336</v>
      </c>
      <c r="H59" s="222">
        <v>36</v>
      </c>
    </row>
    <row r="60" spans="1:8" ht="21.75">
      <c r="A60" s="135" t="s">
        <v>338</v>
      </c>
      <c r="B60" s="98" t="s">
        <v>465</v>
      </c>
      <c r="C60" s="98" t="s">
        <v>327</v>
      </c>
      <c r="D60" s="98" t="s">
        <v>467</v>
      </c>
      <c r="E60" s="98"/>
      <c r="F60" s="98"/>
      <c r="G60" s="110"/>
      <c r="H60" s="151">
        <f>H61</f>
        <v>1372.3999999999999</v>
      </c>
    </row>
    <row r="61" spans="1:8" ht="42.75">
      <c r="A61" s="141" t="s">
        <v>59</v>
      </c>
      <c r="B61" s="130" t="s">
        <v>465</v>
      </c>
      <c r="C61" s="130" t="s">
        <v>327</v>
      </c>
      <c r="D61" s="130" t="s">
        <v>467</v>
      </c>
      <c r="E61" s="130" t="s">
        <v>281</v>
      </c>
      <c r="F61" s="130"/>
      <c r="G61" s="131"/>
      <c r="H61" s="166">
        <f>H62</f>
        <v>1372.3999999999999</v>
      </c>
    </row>
    <row r="62" spans="1:8" ht="57" customHeight="1">
      <c r="A62" s="133" t="s">
        <v>60</v>
      </c>
      <c r="B62" s="101" t="s">
        <v>465</v>
      </c>
      <c r="C62" s="101" t="s">
        <v>327</v>
      </c>
      <c r="D62" s="101" t="s">
        <v>467</v>
      </c>
      <c r="E62" s="101" t="s">
        <v>281</v>
      </c>
      <c r="F62" s="101" t="s">
        <v>329</v>
      </c>
      <c r="G62" s="112"/>
      <c r="H62" s="202">
        <f>H63+H64</f>
        <v>1372.3999999999999</v>
      </c>
    </row>
    <row r="63" spans="1:8" ht="33.75">
      <c r="A63" s="118" t="s">
        <v>288</v>
      </c>
      <c r="B63" s="116" t="s">
        <v>465</v>
      </c>
      <c r="C63" s="116" t="s">
        <v>327</v>
      </c>
      <c r="D63" s="116" t="s">
        <v>467</v>
      </c>
      <c r="E63" s="116" t="s">
        <v>281</v>
      </c>
      <c r="F63" s="116" t="s">
        <v>329</v>
      </c>
      <c r="G63" s="116" t="s">
        <v>310</v>
      </c>
      <c r="H63" s="222">
        <v>1236.1</v>
      </c>
    </row>
    <row r="64" spans="1:8" ht="11.25">
      <c r="A64" s="169" t="s">
        <v>326</v>
      </c>
      <c r="B64" s="116" t="s">
        <v>465</v>
      </c>
      <c r="C64" s="116" t="s">
        <v>327</v>
      </c>
      <c r="D64" s="116" t="s">
        <v>467</v>
      </c>
      <c r="E64" s="116" t="s">
        <v>281</v>
      </c>
      <c r="F64" s="116" t="s">
        <v>329</v>
      </c>
      <c r="G64" s="116" t="s">
        <v>287</v>
      </c>
      <c r="H64" s="222">
        <v>136.3</v>
      </c>
    </row>
    <row r="65" spans="1:8" ht="11.25">
      <c r="A65" s="135" t="s">
        <v>289</v>
      </c>
      <c r="B65" s="98" t="s">
        <v>465</v>
      </c>
      <c r="C65" s="98" t="s">
        <v>327</v>
      </c>
      <c r="D65" s="98" t="s">
        <v>290</v>
      </c>
      <c r="E65" s="98"/>
      <c r="F65" s="98"/>
      <c r="G65" s="110"/>
      <c r="H65" s="151">
        <f>H66</f>
        <v>117</v>
      </c>
    </row>
    <row r="66" spans="1:8" ht="11.25">
      <c r="A66" s="141" t="s">
        <v>292</v>
      </c>
      <c r="B66" s="130" t="s">
        <v>465</v>
      </c>
      <c r="C66" s="130" t="s">
        <v>327</v>
      </c>
      <c r="D66" s="130" t="s">
        <v>290</v>
      </c>
      <c r="E66" s="130" t="s">
        <v>293</v>
      </c>
      <c r="F66" s="130"/>
      <c r="G66" s="131"/>
      <c r="H66" s="166">
        <f>H67</f>
        <v>117</v>
      </c>
    </row>
    <row r="67" spans="1:8" ht="21.75">
      <c r="A67" s="113" t="s">
        <v>340</v>
      </c>
      <c r="B67" s="101" t="s">
        <v>465</v>
      </c>
      <c r="C67" s="101" t="s">
        <v>327</v>
      </c>
      <c r="D67" s="101" t="s">
        <v>290</v>
      </c>
      <c r="E67" s="101" t="s">
        <v>293</v>
      </c>
      <c r="F67" s="101" t="s">
        <v>330</v>
      </c>
      <c r="G67" s="112"/>
      <c r="H67" s="202">
        <f>H68</f>
        <v>117</v>
      </c>
    </row>
    <row r="68" spans="1:8" s="170" customFormat="1" ht="11.25">
      <c r="A68" s="169" t="s">
        <v>326</v>
      </c>
      <c r="B68" s="116" t="s">
        <v>465</v>
      </c>
      <c r="C68" s="116" t="s">
        <v>327</v>
      </c>
      <c r="D68" s="116" t="s">
        <v>290</v>
      </c>
      <c r="E68" s="116" t="s">
        <v>293</v>
      </c>
      <c r="F68" s="116" t="s">
        <v>330</v>
      </c>
      <c r="G68" s="127">
        <v>200</v>
      </c>
      <c r="H68" s="222">
        <v>117</v>
      </c>
    </row>
    <row r="69" spans="1:8" ht="11.25">
      <c r="A69" s="97" t="s">
        <v>278</v>
      </c>
      <c r="B69" s="98" t="s">
        <v>465</v>
      </c>
      <c r="C69" s="98" t="s">
        <v>327</v>
      </c>
      <c r="D69" s="98" t="s">
        <v>279</v>
      </c>
      <c r="E69" s="98"/>
      <c r="F69" s="98"/>
      <c r="G69" s="110"/>
      <c r="H69" s="151">
        <f>H70</f>
        <v>100</v>
      </c>
    </row>
    <row r="70" spans="1:8" ht="11.25">
      <c r="A70" s="171" t="s">
        <v>280</v>
      </c>
      <c r="B70" s="130" t="s">
        <v>465</v>
      </c>
      <c r="C70" s="130" t="s">
        <v>327</v>
      </c>
      <c r="D70" s="130" t="s">
        <v>279</v>
      </c>
      <c r="E70" s="130" t="s">
        <v>281</v>
      </c>
      <c r="F70" s="130"/>
      <c r="G70" s="131"/>
      <c r="H70" s="166">
        <f>H71</f>
        <v>100</v>
      </c>
    </row>
    <row r="71" spans="1:8" ht="34.5" customHeight="1">
      <c r="A71" s="113" t="s">
        <v>339</v>
      </c>
      <c r="B71" s="101" t="s">
        <v>465</v>
      </c>
      <c r="C71" s="101" t="s">
        <v>327</v>
      </c>
      <c r="D71" s="101" t="s">
        <v>279</v>
      </c>
      <c r="E71" s="101" t="s">
        <v>281</v>
      </c>
      <c r="F71" s="101" t="s">
        <v>330</v>
      </c>
      <c r="G71" s="112"/>
      <c r="H71" s="202">
        <f>H72</f>
        <v>100</v>
      </c>
    </row>
    <row r="72" spans="1:8" ht="11.25">
      <c r="A72" s="169" t="s">
        <v>326</v>
      </c>
      <c r="B72" s="116" t="s">
        <v>465</v>
      </c>
      <c r="C72" s="116" t="s">
        <v>327</v>
      </c>
      <c r="D72" s="116" t="s">
        <v>279</v>
      </c>
      <c r="E72" s="116" t="s">
        <v>281</v>
      </c>
      <c r="F72" s="116" t="s">
        <v>330</v>
      </c>
      <c r="G72" s="116">
        <v>200</v>
      </c>
      <c r="H72" s="156">
        <v>100</v>
      </c>
    </row>
    <row r="73" spans="1:8" ht="36" customHeight="1">
      <c r="A73" s="135" t="s">
        <v>61</v>
      </c>
      <c r="B73" s="98" t="s">
        <v>465</v>
      </c>
      <c r="C73" s="98" t="s">
        <v>327</v>
      </c>
      <c r="D73" s="98" t="s">
        <v>465</v>
      </c>
      <c r="E73" s="98"/>
      <c r="F73" s="98"/>
      <c r="G73" s="110"/>
      <c r="H73" s="151">
        <f>H74+H77+H80</f>
        <v>572.2</v>
      </c>
    </row>
    <row r="74" spans="1:8" ht="48" customHeight="1">
      <c r="A74" s="141" t="s">
        <v>341</v>
      </c>
      <c r="B74" s="130" t="s">
        <v>465</v>
      </c>
      <c r="C74" s="130" t="s">
        <v>327</v>
      </c>
      <c r="D74" s="130" t="s">
        <v>465</v>
      </c>
      <c r="E74" s="130" t="s">
        <v>281</v>
      </c>
      <c r="F74" s="130"/>
      <c r="G74" s="131"/>
      <c r="H74" s="166" t="str">
        <f>H75</f>
        <v>200</v>
      </c>
    </row>
    <row r="75" spans="1:8" ht="55.5" customHeight="1">
      <c r="A75" s="100" t="s">
        <v>62</v>
      </c>
      <c r="B75" s="101" t="s">
        <v>465</v>
      </c>
      <c r="C75" s="101" t="s">
        <v>327</v>
      </c>
      <c r="D75" s="101" t="s">
        <v>465</v>
      </c>
      <c r="E75" s="101" t="s">
        <v>281</v>
      </c>
      <c r="F75" s="101" t="s">
        <v>331</v>
      </c>
      <c r="G75" s="126"/>
      <c r="H75" s="202" t="str">
        <f>H76</f>
        <v>200</v>
      </c>
    </row>
    <row r="76" spans="1:8" ht="11.25">
      <c r="A76" s="169" t="s">
        <v>326</v>
      </c>
      <c r="B76" s="116" t="s">
        <v>465</v>
      </c>
      <c r="C76" s="116" t="s">
        <v>327</v>
      </c>
      <c r="D76" s="116" t="s">
        <v>465</v>
      </c>
      <c r="E76" s="116" t="s">
        <v>281</v>
      </c>
      <c r="F76" s="116" t="s">
        <v>331</v>
      </c>
      <c r="G76" s="116">
        <v>200</v>
      </c>
      <c r="H76" s="156" t="s">
        <v>287</v>
      </c>
    </row>
    <row r="77" spans="1:8" ht="53.25">
      <c r="A77" s="141" t="s">
        <v>63</v>
      </c>
      <c r="B77" s="130" t="s">
        <v>465</v>
      </c>
      <c r="C77" s="130" t="s">
        <v>327</v>
      </c>
      <c r="D77" s="130" t="s">
        <v>465</v>
      </c>
      <c r="E77" s="130" t="s">
        <v>293</v>
      </c>
      <c r="F77" s="130"/>
      <c r="G77" s="132"/>
      <c r="H77" s="166" t="str">
        <f>H78</f>
        <v>349,1</v>
      </c>
    </row>
    <row r="78" spans="1:8" ht="63.75" customHeight="1">
      <c r="A78" s="113" t="s">
        <v>64</v>
      </c>
      <c r="B78" s="101" t="s">
        <v>465</v>
      </c>
      <c r="C78" s="101" t="s">
        <v>327</v>
      </c>
      <c r="D78" s="101" t="s">
        <v>465</v>
      </c>
      <c r="E78" s="101" t="s">
        <v>293</v>
      </c>
      <c r="F78" s="101" t="s">
        <v>332</v>
      </c>
      <c r="G78" s="126"/>
      <c r="H78" s="202" t="str">
        <f>H79</f>
        <v>349,1</v>
      </c>
    </row>
    <row r="79" spans="1:8" ht="11.25">
      <c r="A79" s="169" t="s">
        <v>326</v>
      </c>
      <c r="B79" s="116" t="s">
        <v>465</v>
      </c>
      <c r="C79" s="116" t="s">
        <v>327</v>
      </c>
      <c r="D79" s="116" t="s">
        <v>465</v>
      </c>
      <c r="E79" s="116" t="s">
        <v>293</v>
      </c>
      <c r="F79" s="116" t="s">
        <v>332</v>
      </c>
      <c r="G79" s="116" t="s">
        <v>287</v>
      </c>
      <c r="H79" s="156" t="s">
        <v>337</v>
      </c>
    </row>
    <row r="80" spans="1:8" ht="42.75" customHeight="1">
      <c r="A80" s="141" t="s">
        <v>364</v>
      </c>
      <c r="B80" s="130" t="s">
        <v>465</v>
      </c>
      <c r="C80" s="130" t="s">
        <v>327</v>
      </c>
      <c r="D80" s="130" t="s">
        <v>465</v>
      </c>
      <c r="E80" s="130" t="s">
        <v>307</v>
      </c>
      <c r="F80" s="130"/>
      <c r="G80" s="132"/>
      <c r="H80" s="166">
        <f>H81</f>
        <v>23.1</v>
      </c>
    </row>
    <row r="81" spans="1:8" ht="69" customHeight="1">
      <c r="A81" s="113" t="s">
        <v>65</v>
      </c>
      <c r="B81" s="101" t="s">
        <v>465</v>
      </c>
      <c r="C81" s="101" t="s">
        <v>327</v>
      </c>
      <c r="D81" s="101" t="s">
        <v>465</v>
      </c>
      <c r="E81" s="101" t="s">
        <v>307</v>
      </c>
      <c r="F81" s="101" t="s">
        <v>335</v>
      </c>
      <c r="G81" s="126"/>
      <c r="H81" s="202">
        <f>H82</f>
        <v>23.1</v>
      </c>
    </row>
    <row r="82" spans="1:8" ht="11.25">
      <c r="A82" s="169" t="s">
        <v>326</v>
      </c>
      <c r="B82" s="116" t="s">
        <v>465</v>
      </c>
      <c r="C82" s="116" t="s">
        <v>327</v>
      </c>
      <c r="D82" s="116" t="s">
        <v>465</v>
      </c>
      <c r="E82" s="116" t="s">
        <v>307</v>
      </c>
      <c r="F82" s="116" t="s">
        <v>335</v>
      </c>
      <c r="G82" s="127">
        <v>200</v>
      </c>
      <c r="H82" s="222">
        <v>23.1</v>
      </c>
    </row>
    <row r="83" spans="1:8" ht="12.75">
      <c r="A83" s="191" t="s">
        <v>387</v>
      </c>
      <c r="B83" s="192" t="s">
        <v>467</v>
      </c>
      <c r="C83" s="192"/>
      <c r="D83" s="195"/>
      <c r="E83" s="195"/>
      <c r="F83" s="195"/>
      <c r="G83" s="224"/>
      <c r="H83" s="196">
        <f>H84</f>
        <v>154.5</v>
      </c>
    </row>
    <row r="84" spans="1:8" ht="11.25">
      <c r="A84" s="174" t="s">
        <v>461</v>
      </c>
      <c r="B84" s="154" t="s">
        <v>467</v>
      </c>
      <c r="C84" s="154" t="s">
        <v>466</v>
      </c>
      <c r="D84" s="96"/>
      <c r="E84" s="96"/>
      <c r="F84" s="96"/>
      <c r="G84" s="123"/>
      <c r="H84" s="184">
        <f>H85</f>
        <v>154.5</v>
      </c>
    </row>
    <row r="85" spans="1:8" ht="11.25">
      <c r="A85" s="185" t="s">
        <v>365</v>
      </c>
      <c r="B85" s="157" t="s">
        <v>467</v>
      </c>
      <c r="C85" s="157" t="s">
        <v>466</v>
      </c>
      <c r="D85" s="98" t="s">
        <v>230</v>
      </c>
      <c r="E85" s="98" t="s">
        <v>366</v>
      </c>
      <c r="F85" s="98" t="s">
        <v>297</v>
      </c>
      <c r="G85" s="124"/>
      <c r="H85" s="186">
        <f>H86</f>
        <v>154.5</v>
      </c>
    </row>
    <row r="86" spans="1:8" ht="11.25">
      <c r="A86" s="187" t="s">
        <v>367</v>
      </c>
      <c r="B86" s="148" t="s">
        <v>467</v>
      </c>
      <c r="C86" s="148" t="s">
        <v>466</v>
      </c>
      <c r="D86" s="116" t="s">
        <v>230</v>
      </c>
      <c r="E86" s="116" t="s">
        <v>368</v>
      </c>
      <c r="F86" s="116" t="s">
        <v>297</v>
      </c>
      <c r="G86" s="127"/>
      <c r="H86" s="188">
        <f>H87</f>
        <v>154.5</v>
      </c>
    </row>
    <row r="87" spans="1:8" ht="22.5">
      <c r="A87" s="187" t="s">
        <v>369</v>
      </c>
      <c r="B87" s="148" t="s">
        <v>467</v>
      </c>
      <c r="C87" s="148" t="s">
        <v>466</v>
      </c>
      <c r="D87" s="116" t="s">
        <v>230</v>
      </c>
      <c r="E87" s="116" t="s">
        <v>368</v>
      </c>
      <c r="F87" s="116" t="s">
        <v>370</v>
      </c>
      <c r="G87" s="127"/>
      <c r="H87" s="156">
        <f>H88+H89</f>
        <v>154.5</v>
      </c>
    </row>
    <row r="88" spans="1:8" ht="67.5">
      <c r="A88" s="187" t="s">
        <v>371</v>
      </c>
      <c r="B88" s="148" t="s">
        <v>467</v>
      </c>
      <c r="C88" s="148" t="s">
        <v>466</v>
      </c>
      <c r="D88" s="116" t="s">
        <v>230</v>
      </c>
      <c r="E88" s="116" t="s">
        <v>368</v>
      </c>
      <c r="F88" s="116" t="s">
        <v>370</v>
      </c>
      <c r="G88" s="148" t="s">
        <v>310</v>
      </c>
      <c r="H88" s="156">
        <v>152.6</v>
      </c>
    </row>
    <row r="89" spans="1:8" ht="11.25">
      <c r="A89" s="169" t="s">
        <v>326</v>
      </c>
      <c r="B89" s="148" t="s">
        <v>467</v>
      </c>
      <c r="C89" s="148" t="s">
        <v>466</v>
      </c>
      <c r="D89" s="116" t="s">
        <v>230</v>
      </c>
      <c r="E89" s="116" t="s">
        <v>368</v>
      </c>
      <c r="F89" s="116" t="s">
        <v>370</v>
      </c>
      <c r="G89" s="148" t="s">
        <v>287</v>
      </c>
      <c r="H89" s="156">
        <v>1.9</v>
      </c>
    </row>
    <row r="90" spans="1:8" ht="12.75">
      <c r="A90" s="191" t="s">
        <v>386</v>
      </c>
      <c r="B90" s="192" t="s">
        <v>466</v>
      </c>
      <c r="C90" s="192"/>
      <c r="D90" s="193"/>
      <c r="E90" s="193"/>
      <c r="F90" s="193"/>
      <c r="G90" s="225"/>
      <c r="H90" s="194">
        <f>H91+H103</f>
        <v>251</v>
      </c>
    </row>
    <row r="91" spans="1:8" ht="21">
      <c r="A91" s="152" t="s">
        <v>372</v>
      </c>
      <c r="B91" s="96" t="s">
        <v>466</v>
      </c>
      <c r="C91" s="96" t="s">
        <v>33</v>
      </c>
      <c r="D91" s="167"/>
      <c r="E91" s="167"/>
      <c r="F91" s="167"/>
      <c r="G91" s="167"/>
      <c r="H91" s="155">
        <f>H92+H96</f>
        <v>146</v>
      </c>
    </row>
    <row r="92" spans="1:8" ht="21.75">
      <c r="A92" s="137" t="s">
        <v>294</v>
      </c>
      <c r="B92" s="98" t="s">
        <v>466</v>
      </c>
      <c r="C92" s="98" t="s">
        <v>33</v>
      </c>
      <c r="D92" s="98" t="s">
        <v>295</v>
      </c>
      <c r="E92" s="98"/>
      <c r="F92" s="98"/>
      <c r="G92" s="110"/>
      <c r="H92" s="151">
        <f>H93</f>
        <v>35.5</v>
      </c>
    </row>
    <row r="93" spans="1:8" ht="32.25">
      <c r="A93" s="143" t="s">
        <v>296</v>
      </c>
      <c r="B93" s="130" t="s">
        <v>466</v>
      </c>
      <c r="C93" s="130" t="s">
        <v>33</v>
      </c>
      <c r="D93" s="130">
        <v>97</v>
      </c>
      <c r="E93" s="130">
        <v>2</v>
      </c>
      <c r="F93" s="130" t="s">
        <v>297</v>
      </c>
      <c r="G93" s="132"/>
      <c r="H93" s="166">
        <f>H94</f>
        <v>35.5</v>
      </c>
    </row>
    <row r="94" spans="1:8" ht="22.5">
      <c r="A94" s="150" t="s">
        <v>378</v>
      </c>
      <c r="B94" s="112" t="s">
        <v>466</v>
      </c>
      <c r="C94" s="112" t="s">
        <v>33</v>
      </c>
      <c r="D94" s="112" t="s">
        <v>295</v>
      </c>
      <c r="E94" s="112" t="s">
        <v>293</v>
      </c>
      <c r="F94" s="112" t="s">
        <v>373</v>
      </c>
      <c r="G94" s="126"/>
      <c r="H94" s="163">
        <f>H95</f>
        <v>35.5</v>
      </c>
    </row>
    <row r="95" spans="1:8" ht="45">
      <c r="A95" s="136" t="s">
        <v>374</v>
      </c>
      <c r="B95" s="116" t="s">
        <v>466</v>
      </c>
      <c r="C95" s="116" t="s">
        <v>33</v>
      </c>
      <c r="D95" s="116" t="s">
        <v>295</v>
      </c>
      <c r="E95" s="116" t="s">
        <v>293</v>
      </c>
      <c r="F95" s="116" t="s">
        <v>373</v>
      </c>
      <c r="G95" s="127">
        <v>500</v>
      </c>
      <c r="H95" s="156">
        <v>35.5</v>
      </c>
    </row>
    <row r="96" spans="1:8" ht="32.25">
      <c r="A96" s="137" t="s">
        <v>377</v>
      </c>
      <c r="B96" s="98" t="s">
        <v>466</v>
      </c>
      <c r="C96" s="98" t="s">
        <v>33</v>
      </c>
      <c r="D96" s="98" t="s">
        <v>466</v>
      </c>
      <c r="E96" s="98"/>
      <c r="F96" s="98"/>
      <c r="G96" s="110"/>
      <c r="H96" s="151">
        <f>H97+H100</f>
        <v>110.5</v>
      </c>
    </row>
    <row r="97" spans="1:8" ht="66.75" customHeight="1">
      <c r="A97" s="168" t="s">
        <v>66</v>
      </c>
      <c r="B97" s="130" t="s">
        <v>466</v>
      </c>
      <c r="C97" s="130" t="s">
        <v>33</v>
      </c>
      <c r="D97" s="130" t="s">
        <v>466</v>
      </c>
      <c r="E97" s="130" t="s">
        <v>281</v>
      </c>
      <c r="F97" s="130"/>
      <c r="G97" s="131"/>
      <c r="H97" s="166">
        <f>H98</f>
        <v>100</v>
      </c>
    </row>
    <row r="98" spans="1:8" ht="66" customHeight="1">
      <c r="A98" s="100" t="s">
        <v>379</v>
      </c>
      <c r="B98" s="101" t="s">
        <v>466</v>
      </c>
      <c r="C98" s="101" t="s">
        <v>33</v>
      </c>
      <c r="D98" s="101" t="s">
        <v>466</v>
      </c>
      <c r="E98" s="101" t="s">
        <v>281</v>
      </c>
      <c r="F98" s="101" t="s">
        <v>375</v>
      </c>
      <c r="G98" s="112"/>
      <c r="H98" s="202">
        <f>H99</f>
        <v>100</v>
      </c>
    </row>
    <row r="99" spans="1:8" s="170" customFormat="1" ht="11.25">
      <c r="A99" s="169" t="s">
        <v>326</v>
      </c>
      <c r="B99" s="116" t="s">
        <v>466</v>
      </c>
      <c r="C99" s="116" t="s">
        <v>33</v>
      </c>
      <c r="D99" s="116" t="s">
        <v>466</v>
      </c>
      <c r="E99" s="116" t="s">
        <v>281</v>
      </c>
      <c r="F99" s="116" t="s">
        <v>375</v>
      </c>
      <c r="G99" s="116" t="s">
        <v>287</v>
      </c>
      <c r="H99" s="156">
        <v>100</v>
      </c>
    </row>
    <row r="100" spans="1:8" ht="57.75" customHeight="1">
      <c r="A100" s="168" t="s">
        <v>67</v>
      </c>
      <c r="B100" s="130" t="s">
        <v>466</v>
      </c>
      <c r="C100" s="130" t="s">
        <v>33</v>
      </c>
      <c r="D100" s="130" t="s">
        <v>466</v>
      </c>
      <c r="E100" s="130" t="s">
        <v>293</v>
      </c>
      <c r="F100" s="130"/>
      <c r="G100" s="131"/>
      <c r="H100" s="166">
        <f>H101</f>
        <v>10.5</v>
      </c>
    </row>
    <row r="101" spans="1:8" ht="57.75" customHeight="1">
      <c r="A101" s="100" t="s">
        <v>381</v>
      </c>
      <c r="B101" s="101" t="s">
        <v>466</v>
      </c>
      <c r="C101" s="101" t="s">
        <v>33</v>
      </c>
      <c r="D101" s="101" t="s">
        <v>466</v>
      </c>
      <c r="E101" s="101" t="s">
        <v>293</v>
      </c>
      <c r="F101" s="101" t="s">
        <v>376</v>
      </c>
      <c r="G101" s="112"/>
      <c r="H101" s="202">
        <f>H102</f>
        <v>10.5</v>
      </c>
    </row>
    <row r="102" spans="1:8" ht="11.25">
      <c r="A102" s="169" t="s">
        <v>326</v>
      </c>
      <c r="B102" s="111" t="s">
        <v>466</v>
      </c>
      <c r="C102" s="111" t="s">
        <v>33</v>
      </c>
      <c r="D102" s="111" t="s">
        <v>466</v>
      </c>
      <c r="E102" s="111" t="s">
        <v>293</v>
      </c>
      <c r="F102" s="111" t="s">
        <v>376</v>
      </c>
      <c r="G102" s="111" t="s">
        <v>287</v>
      </c>
      <c r="H102" s="222">
        <v>10.5</v>
      </c>
    </row>
    <row r="103" spans="1:8" ht="11.25">
      <c r="A103" s="152" t="s">
        <v>382</v>
      </c>
      <c r="B103" s="96" t="s">
        <v>466</v>
      </c>
      <c r="C103" s="96" t="s">
        <v>383</v>
      </c>
      <c r="D103" s="96"/>
      <c r="E103" s="96"/>
      <c r="F103" s="96"/>
      <c r="G103" s="115"/>
      <c r="H103" s="155">
        <f>H104</f>
        <v>105</v>
      </c>
    </row>
    <row r="104" spans="1:8" ht="39.75" customHeight="1">
      <c r="A104" s="137" t="s">
        <v>394</v>
      </c>
      <c r="B104" s="98" t="s">
        <v>466</v>
      </c>
      <c r="C104" s="98" t="s">
        <v>383</v>
      </c>
      <c r="D104" s="98" t="s">
        <v>466</v>
      </c>
      <c r="E104" s="98"/>
      <c r="F104" s="98"/>
      <c r="G104" s="110"/>
      <c r="H104" s="151">
        <f>H105</f>
        <v>105</v>
      </c>
    </row>
    <row r="105" spans="1:8" ht="63.75" customHeight="1">
      <c r="A105" s="143" t="s">
        <v>68</v>
      </c>
      <c r="B105" s="130" t="s">
        <v>466</v>
      </c>
      <c r="C105" s="130" t="s">
        <v>383</v>
      </c>
      <c r="D105" s="130" t="s">
        <v>466</v>
      </c>
      <c r="E105" s="130" t="s">
        <v>307</v>
      </c>
      <c r="F105" s="130"/>
      <c r="G105" s="131"/>
      <c r="H105" s="166">
        <f>H106+H108</f>
        <v>105</v>
      </c>
    </row>
    <row r="106" spans="1:8" ht="68.25" customHeight="1">
      <c r="A106" s="190" t="s">
        <v>70</v>
      </c>
      <c r="B106" s="101" t="s">
        <v>466</v>
      </c>
      <c r="C106" s="101" t="s">
        <v>383</v>
      </c>
      <c r="D106" s="101" t="s">
        <v>466</v>
      </c>
      <c r="E106" s="101" t="s">
        <v>307</v>
      </c>
      <c r="F106" s="101" t="s">
        <v>384</v>
      </c>
      <c r="G106" s="112"/>
      <c r="H106" s="202">
        <f>H107</f>
        <v>100</v>
      </c>
    </row>
    <row r="107" spans="1:8" ht="11.25">
      <c r="A107" s="169" t="s">
        <v>326</v>
      </c>
      <c r="B107" s="116" t="s">
        <v>466</v>
      </c>
      <c r="C107" s="116" t="s">
        <v>383</v>
      </c>
      <c r="D107" s="116" t="s">
        <v>466</v>
      </c>
      <c r="E107" s="116" t="s">
        <v>307</v>
      </c>
      <c r="F107" s="116" t="s">
        <v>384</v>
      </c>
      <c r="G107" s="111" t="s">
        <v>287</v>
      </c>
      <c r="H107" s="222">
        <v>100</v>
      </c>
    </row>
    <row r="108" spans="1:8" ht="68.25" customHeight="1">
      <c r="A108" s="100" t="s">
        <v>71</v>
      </c>
      <c r="B108" s="101" t="s">
        <v>466</v>
      </c>
      <c r="C108" s="101" t="s">
        <v>383</v>
      </c>
      <c r="D108" s="101" t="s">
        <v>466</v>
      </c>
      <c r="E108" s="101" t="s">
        <v>307</v>
      </c>
      <c r="F108" s="101" t="s">
        <v>385</v>
      </c>
      <c r="G108" s="112"/>
      <c r="H108" s="202">
        <f>H109</f>
        <v>5</v>
      </c>
    </row>
    <row r="109" spans="1:8" ht="11.25">
      <c r="A109" s="169" t="s">
        <v>326</v>
      </c>
      <c r="B109" s="116" t="s">
        <v>466</v>
      </c>
      <c r="C109" s="116" t="s">
        <v>383</v>
      </c>
      <c r="D109" s="116" t="s">
        <v>466</v>
      </c>
      <c r="E109" s="116" t="s">
        <v>307</v>
      </c>
      <c r="F109" s="116" t="s">
        <v>385</v>
      </c>
      <c r="G109" s="111" t="s">
        <v>287</v>
      </c>
      <c r="H109" s="222">
        <v>5</v>
      </c>
    </row>
    <row r="110" spans="1:8" ht="12.75">
      <c r="A110" s="197" t="s">
        <v>388</v>
      </c>
      <c r="B110" s="198" t="s">
        <v>469</v>
      </c>
      <c r="C110" s="198"/>
      <c r="D110" s="195"/>
      <c r="E110" s="195"/>
      <c r="F110" s="195"/>
      <c r="G110" s="109"/>
      <c r="H110" s="194">
        <f>H111+H123</f>
        <v>1687.4</v>
      </c>
    </row>
    <row r="111" spans="1:8" ht="11.25">
      <c r="A111" s="107" t="s">
        <v>389</v>
      </c>
      <c r="B111" s="96" t="s">
        <v>469</v>
      </c>
      <c r="C111" s="96" t="s">
        <v>33</v>
      </c>
      <c r="D111" s="175"/>
      <c r="E111" s="175"/>
      <c r="F111" s="175"/>
      <c r="G111" s="115"/>
      <c r="H111" s="181">
        <f>H112</f>
        <v>1629.5</v>
      </c>
    </row>
    <row r="112" spans="1:8" ht="26.25" customHeight="1">
      <c r="A112" s="199" t="s">
        <v>398</v>
      </c>
      <c r="B112" s="98" t="s">
        <v>469</v>
      </c>
      <c r="C112" s="98" t="s">
        <v>33</v>
      </c>
      <c r="D112" s="98" t="s">
        <v>469</v>
      </c>
      <c r="E112" s="98"/>
      <c r="F112" s="98"/>
      <c r="G112" s="110"/>
      <c r="H112" s="151">
        <f>H113+H116</f>
        <v>1629.5</v>
      </c>
    </row>
    <row r="113" spans="1:8" ht="49.5" customHeight="1">
      <c r="A113" s="474" t="s">
        <v>72</v>
      </c>
      <c r="B113" s="165" t="s">
        <v>469</v>
      </c>
      <c r="C113" s="165" t="s">
        <v>33</v>
      </c>
      <c r="D113" s="130" t="s">
        <v>469</v>
      </c>
      <c r="E113" s="130" t="s">
        <v>281</v>
      </c>
      <c r="F113" s="130"/>
      <c r="G113" s="131"/>
      <c r="H113" s="166">
        <f>H114</f>
        <v>78.4</v>
      </c>
    </row>
    <row r="114" spans="1:8" ht="48" customHeight="1">
      <c r="A114" s="190" t="s">
        <v>73</v>
      </c>
      <c r="B114" s="203" t="s">
        <v>469</v>
      </c>
      <c r="C114" s="203" t="s">
        <v>33</v>
      </c>
      <c r="D114" s="101" t="s">
        <v>469</v>
      </c>
      <c r="E114" s="101" t="s">
        <v>281</v>
      </c>
      <c r="F114" s="101" t="s">
        <v>390</v>
      </c>
      <c r="G114" s="112"/>
      <c r="H114" s="202">
        <f>H115</f>
        <v>78.4</v>
      </c>
    </row>
    <row r="115" spans="1:8" s="170" customFormat="1" ht="17.25" customHeight="1">
      <c r="A115" s="169" t="s">
        <v>326</v>
      </c>
      <c r="B115" s="205" t="s">
        <v>469</v>
      </c>
      <c r="C115" s="205" t="s">
        <v>33</v>
      </c>
      <c r="D115" s="116" t="s">
        <v>469</v>
      </c>
      <c r="E115" s="116" t="s">
        <v>281</v>
      </c>
      <c r="F115" s="116" t="s">
        <v>390</v>
      </c>
      <c r="G115" s="116" t="s">
        <v>287</v>
      </c>
      <c r="H115" s="156">
        <v>78.4</v>
      </c>
    </row>
    <row r="116" spans="1:8" ht="43.5" customHeight="1">
      <c r="A116" s="201" t="s">
        <v>400</v>
      </c>
      <c r="B116" s="204" t="s">
        <v>469</v>
      </c>
      <c r="C116" s="204" t="s">
        <v>33</v>
      </c>
      <c r="D116" s="130" t="s">
        <v>469</v>
      </c>
      <c r="E116" s="130" t="s">
        <v>293</v>
      </c>
      <c r="F116" s="130"/>
      <c r="G116" s="131"/>
      <c r="H116" s="166">
        <f>H117+H119+H121</f>
        <v>1551.1</v>
      </c>
    </row>
    <row r="117" spans="1:8" ht="53.25">
      <c r="A117" s="190" t="s">
        <v>74</v>
      </c>
      <c r="B117" s="203" t="s">
        <v>469</v>
      </c>
      <c r="C117" s="203" t="s">
        <v>33</v>
      </c>
      <c r="D117" s="101" t="s">
        <v>469</v>
      </c>
      <c r="E117" s="101" t="s">
        <v>293</v>
      </c>
      <c r="F117" s="101" t="s">
        <v>391</v>
      </c>
      <c r="G117" s="112"/>
      <c r="H117" s="202">
        <f>H118</f>
        <v>447.8</v>
      </c>
    </row>
    <row r="118" spans="1:8" ht="11.25">
      <c r="A118" s="169" t="s">
        <v>326</v>
      </c>
      <c r="B118" s="205" t="s">
        <v>469</v>
      </c>
      <c r="C118" s="205" t="s">
        <v>33</v>
      </c>
      <c r="D118" s="116" t="s">
        <v>469</v>
      </c>
      <c r="E118" s="116" t="s">
        <v>293</v>
      </c>
      <c r="F118" s="116" t="s">
        <v>391</v>
      </c>
      <c r="G118" s="116" t="s">
        <v>287</v>
      </c>
      <c r="H118" s="156">
        <v>447.8</v>
      </c>
    </row>
    <row r="119" spans="1:8" ht="77.25" customHeight="1">
      <c r="A119" s="190" t="s">
        <v>75</v>
      </c>
      <c r="B119" s="203" t="s">
        <v>469</v>
      </c>
      <c r="C119" s="203" t="s">
        <v>33</v>
      </c>
      <c r="D119" s="101" t="s">
        <v>469</v>
      </c>
      <c r="E119" s="101" t="s">
        <v>293</v>
      </c>
      <c r="F119" s="101" t="s">
        <v>392</v>
      </c>
      <c r="G119" s="112"/>
      <c r="H119" s="202">
        <f>H120</f>
        <v>50</v>
      </c>
    </row>
    <row r="120" spans="1:8" ht="14.25" customHeight="1">
      <c r="A120" s="169" t="s">
        <v>326</v>
      </c>
      <c r="B120" s="205" t="s">
        <v>469</v>
      </c>
      <c r="C120" s="205" t="s">
        <v>33</v>
      </c>
      <c r="D120" s="116" t="s">
        <v>469</v>
      </c>
      <c r="E120" s="116" t="s">
        <v>293</v>
      </c>
      <c r="F120" s="116" t="s">
        <v>392</v>
      </c>
      <c r="G120" s="116" t="s">
        <v>287</v>
      </c>
      <c r="H120" s="156">
        <v>50</v>
      </c>
    </row>
    <row r="121" spans="1:8" ht="53.25">
      <c r="A121" s="190" t="s">
        <v>76</v>
      </c>
      <c r="B121" s="203" t="s">
        <v>469</v>
      </c>
      <c r="C121" s="203" t="s">
        <v>33</v>
      </c>
      <c r="D121" s="101" t="s">
        <v>469</v>
      </c>
      <c r="E121" s="101" t="s">
        <v>293</v>
      </c>
      <c r="F121" s="101" t="s">
        <v>393</v>
      </c>
      <c r="G121" s="112"/>
      <c r="H121" s="202">
        <f>H122</f>
        <v>1053.3</v>
      </c>
    </row>
    <row r="122" spans="1:8" ht="11.25">
      <c r="A122" s="169" t="s">
        <v>326</v>
      </c>
      <c r="B122" s="205" t="s">
        <v>469</v>
      </c>
      <c r="C122" s="205" t="s">
        <v>33</v>
      </c>
      <c r="D122" s="116" t="s">
        <v>469</v>
      </c>
      <c r="E122" s="116" t="s">
        <v>293</v>
      </c>
      <c r="F122" s="116" t="s">
        <v>393</v>
      </c>
      <c r="G122" s="116" t="s">
        <v>287</v>
      </c>
      <c r="H122" s="222">
        <v>1053.3</v>
      </c>
    </row>
    <row r="123" spans="1:8" ht="11.25">
      <c r="A123" s="107" t="s">
        <v>233</v>
      </c>
      <c r="B123" s="96" t="s">
        <v>469</v>
      </c>
      <c r="C123" s="96" t="s">
        <v>234</v>
      </c>
      <c r="D123" s="175"/>
      <c r="E123" s="175"/>
      <c r="F123" s="175"/>
      <c r="G123" s="115"/>
      <c r="H123" s="181">
        <f>H124</f>
        <v>57.9</v>
      </c>
    </row>
    <row r="124" spans="1:8" ht="21.75">
      <c r="A124" s="206" t="s">
        <v>294</v>
      </c>
      <c r="B124" s="176" t="s">
        <v>469</v>
      </c>
      <c r="C124" s="176" t="s">
        <v>234</v>
      </c>
      <c r="D124" s="176" t="s">
        <v>295</v>
      </c>
      <c r="E124" s="176"/>
      <c r="F124" s="176"/>
      <c r="G124" s="207"/>
      <c r="H124" s="182">
        <f>H125</f>
        <v>57.9</v>
      </c>
    </row>
    <row r="125" spans="1:8" ht="32.25">
      <c r="A125" s="213" t="s">
        <v>296</v>
      </c>
      <c r="B125" s="214" t="s">
        <v>469</v>
      </c>
      <c r="C125" s="214" t="s">
        <v>234</v>
      </c>
      <c r="D125" s="214">
        <v>97</v>
      </c>
      <c r="E125" s="214">
        <v>2</v>
      </c>
      <c r="F125" s="214" t="s">
        <v>297</v>
      </c>
      <c r="G125" s="208"/>
      <c r="H125" s="215">
        <f>H126+H128</f>
        <v>57.9</v>
      </c>
    </row>
    <row r="126" spans="1:8" ht="22.5">
      <c r="A126" s="209" t="s">
        <v>404</v>
      </c>
      <c r="B126" s="210" t="s">
        <v>469</v>
      </c>
      <c r="C126" s="210" t="s">
        <v>234</v>
      </c>
      <c r="D126" s="210" t="s">
        <v>295</v>
      </c>
      <c r="E126" s="210" t="s">
        <v>293</v>
      </c>
      <c r="F126" s="210" t="s">
        <v>405</v>
      </c>
      <c r="G126" s="211"/>
      <c r="H126" s="212">
        <f>H127</f>
        <v>40</v>
      </c>
    </row>
    <row r="127" spans="1:8" ht="45">
      <c r="A127" s="183" t="s">
        <v>374</v>
      </c>
      <c r="B127" s="179" t="s">
        <v>469</v>
      </c>
      <c r="C127" s="179" t="s">
        <v>234</v>
      </c>
      <c r="D127" s="179" t="s">
        <v>295</v>
      </c>
      <c r="E127" s="179" t="s">
        <v>293</v>
      </c>
      <c r="F127" s="179" t="s">
        <v>405</v>
      </c>
      <c r="G127" s="178" t="s">
        <v>336</v>
      </c>
      <c r="H127" s="180">
        <v>40</v>
      </c>
    </row>
    <row r="128" spans="1:8" ht="11.25">
      <c r="A128" s="209" t="s">
        <v>407</v>
      </c>
      <c r="B128" s="210" t="s">
        <v>469</v>
      </c>
      <c r="C128" s="210" t="s">
        <v>234</v>
      </c>
      <c r="D128" s="210" t="s">
        <v>295</v>
      </c>
      <c r="E128" s="210" t="s">
        <v>293</v>
      </c>
      <c r="F128" s="210" t="s">
        <v>406</v>
      </c>
      <c r="G128" s="211"/>
      <c r="H128" s="212">
        <f>H129</f>
        <v>17.9</v>
      </c>
    </row>
    <row r="129" spans="1:8" ht="45">
      <c r="A129" s="183" t="s">
        <v>374</v>
      </c>
      <c r="B129" s="179" t="s">
        <v>469</v>
      </c>
      <c r="C129" s="179" t="s">
        <v>234</v>
      </c>
      <c r="D129" s="179" t="s">
        <v>295</v>
      </c>
      <c r="E129" s="179" t="s">
        <v>293</v>
      </c>
      <c r="F129" s="179" t="s">
        <v>406</v>
      </c>
      <c r="G129" s="178" t="s">
        <v>336</v>
      </c>
      <c r="H129" s="180">
        <v>17.9</v>
      </c>
    </row>
    <row r="130" spans="1:8" ht="15" customHeight="1">
      <c r="A130" s="191" t="s">
        <v>408</v>
      </c>
      <c r="B130" s="192" t="s">
        <v>470</v>
      </c>
      <c r="C130" s="192"/>
      <c r="D130" s="195"/>
      <c r="E130" s="195"/>
      <c r="F130" s="216"/>
      <c r="G130" s="226"/>
      <c r="H130" s="217">
        <f>H131+H148+H159+H175</f>
        <v>6760.5</v>
      </c>
    </row>
    <row r="131" spans="1:8" ht="15" customHeight="1">
      <c r="A131" s="107" t="s">
        <v>471</v>
      </c>
      <c r="B131" s="96" t="s">
        <v>470</v>
      </c>
      <c r="C131" s="96" t="s">
        <v>465</v>
      </c>
      <c r="D131" s="175"/>
      <c r="E131" s="175"/>
      <c r="F131" s="218"/>
      <c r="G131" s="227"/>
      <c r="H131" s="155">
        <f>H132+H144</f>
        <v>1354.6</v>
      </c>
    </row>
    <row r="132" spans="1:8" ht="25.5" customHeight="1">
      <c r="A132" s="137" t="s">
        <v>411</v>
      </c>
      <c r="B132" s="146" t="s">
        <v>470</v>
      </c>
      <c r="C132" s="146" t="s">
        <v>465</v>
      </c>
      <c r="D132" s="98" t="s">
        <v>470</v>
      </c>
      <c r="E132" s="98"/>
      <c r="F132" s="98"/>
      <c r="G132" s="110"/>
      <c r="H132" s="151">
        <f>H133+H136+H139</f>
        <v>1338.5</v>
      </c>
    </row>
    <row r="133" spans="1:8" ht="54" customHeight="1">
      <c r="A133" s="143" t="s">
        <v>412</v>
      </c>
      <c r="B133" s="147" t="s">
        <v>470</v>
      </c>
      <c r="C133" s="147" t="s">
        <v>465</v>
      </c>
      <c r="D133" s="130" t="s">
        <v>470</v>
      </c>
      <c r="E133" s="130" t="s">
        <v>281</v>
      </c>
      <c r="F133" s="130"/>
      <c r="G133" s="131"/>
      <c r="H133" s="166">
        <f>H134</f>
        <v>100</v>
      </c>
    </row>
    <row r="134" spans="1:8" ht="53.25">
      <c r="A134" s="100" t="s">
        <v>413</v>
      </c>
      <c r="B134" s="144" t="s">
        <v>470</v>
      </c>
      <c r="C134" s="144" t="s">
        <v>465</v>
      </c>
      <c r="D134" s="101" t="s">
        <v>470</v>
      </c>
      <c r="E134" s="101" t="s">
        <v>281</v>
      </c>
      <c r="F134" s="101" t="s">
        <v>409</v>
      </c>
      <c r="G134" s="112"/>
      <c r="H134" s="202">
        <f>H135</f>
        <v>100</v>
      </c>
    </row>
    <row r="135" spans="1:8" ht="11.25">
      <c r="A135" s="169" t="s">
        <v>326</v>
      </c>
      <c r="B135" s="229" t="s">
        <v>470</v>
      </c>
      <c r="C135" s="229" t="s">
        <v>465</v>
      </c>
      <c r="D135" s="116" t="s">
        <v>470</v>
      </c>
      <c r="E135" s="116" t="s">
        <v>281</v>
      </c>
      <c r="F135" s="116" t="s">
        <v>409</v>
      </c>
      <c r="G135" s="116">
        <v>200</v>
      </c>
      <c r="H135" s="189">
        <v>100</v>
      </c>
    </row>
    <row r="136" spans="1:8" ht="44.25" customHeight="1">
      <c r="A136" s="143" t="s">
        <v>77</v>
      </c>
      <c r="B136" s="147" t="s">
        <v>470</v>
      </c>
      <c r="C136" s="147" t="s">
        <v>465</v>
      </c>
      <c r="D136" s="130" t="s">
        <v>470</v>
      </c>
      <c r="E136" s="130" t="s">
        <v>293</v>
      </c>
      <c r="F136" s="130"/>
      <c r="G136" s="131"/>
      <c r="H136" s="166">
        <f>H137</f>
        <v>100</v>
      </c>
    </row>
    <row r="137" spans="1:8" ht="53.25">
      <c r="A137" s="100" t="s">
        <v>78</v>
      </c>
      <c r="B137" s="144" t="s">
        <v>470</v>
      </c>
      <c r="C137" s="144" t="s">
        <v>465</v>
      </c>
      <c r="D137" s="101" t="s">
        <v>470</v>
      </c>
      <c r="E137" s="101" t="s">
        <v>293</v>
      </c>
      <c r="F137" s="101" t="s">
        <v>409</v>
      </c>
      <c r="G137" s="112"/>
      <c r="H137" s="202">
        <f>H138</f>
        <v>100</v>
      </c>
    </row>
    <row r="138" spans="1:8" s="170" customFormat="1" ht="11.25">
      <c r="A138" s="169" t="s">
        <v>326</v>
      </c>
      <c r="B138" s="229" t="s">
        <v>470</v>
      </c>
      <c r="C138" s="229" t="s">
        <v>465</v>
      </c>
      <c r="D138" s="116" t="s">
        <v>470</v>
      </c>
      <c r="E138" s="116" t="s">
        <v>293</v>
      </c>
      <c r="F138" s="116" t="s">
        <v>409</v>
      </c>
      <c r="G138" s="116">
        <v>200</v>
      </c>
      <c r="H138" s="189">
        <v>100</v>
      </c>
    </row>
    <row r="139" spans="1:8" ht="45.75" customHeight="1">
      <c r="A139" s="143" t="s">
        <v>416</v>
      </c>
      <c r="B139" s="147" t="s">
        <v>470</v>
      </c>
      <c r="C139" s="147" t="s">
        <v>465</v>
      </c>
      <c r="D139" s="130" t="s">
        <v>470</v>
      </c>
      <c r="E139" s="130" t="s">
        <v>307</v>
      </c>
      <c r="F139" s="130"/>
      <c r="G139" s="131"/>
      <c r="H139" s="166">
        <f>H140+H142</f>
        <v>1138.5</v>
      </c>
    </row>
    <row r="140" spans="1:8" ht="53.25">
      <c r="A140" s="100" t="s">
        <v>79</v>
      </c>
      <c r="B140" s="144" t="s">
        <v>470</v>
      </c>
      <c r="C140" s="144" t="s">
        <v>465</v>
      </c>
      <c r="D140" s="101" t="s">
        <v>470</v>
      </c>
      <c r="E140" s="101" t="s">
        <v>307</v>
      </c>
      <c r="F140" s="101" t="s">
        <v>409</v>
      </c>
      <c r="G140" s="112"/>
      <c r="H140" s="202">
        <f>H141</f>
        <v>89.1</v>
      </c>
    </row>
    <row r="141" spans="1:8" s="170" customFormat="1" ht="11.25">
      <c r="A141" s="169" t="s">
        <v>326</v>
      </c>
      <c r="B141" s="229" t="s">
        <v>470</v>
      </c>
      <c r="C141" s="229" t="s">
        <v>465</v>
      </c>
      <c r="D141" s="116" t="s">
        <v>470</v>
      </c>
      <c r="E141" s="116" t="s">
        <v>307</v>
      </c>
      <c r="F141" s="116" t="s">
        <v>409</v>
      </c>
      <c r="G141" s="116">
        <v>200</v>
      </c>
      <c r="H141" s="189">
        <v>89.1</v>
      </c>
    </row>
    <row r="142" spans="1:8" ht="53.25">
      <c r="A142" s="100" t="s">
        <v>80</v>
      </c>
      <c r="B142" s="144" t="s">
        <v>470</v>
      </c>
      <c r="C142" s="144" t="s">
        <v>465</v>
      </c>
      <c r="D142" s="101" t="s">
        <v>470</v>
      </c>
      <c r="E142" s="101" t="s">
        <v>307</v>
      </c>
      <c r="F142" s="101" t="s">
        <v>410</v>
      </c>
      <c r="G142" s="112"/>
      <c r="H142" s="202">
        <f>H143</f>
        <v>1049.4</v>
      </c>
    </row>
    <row r="143" spans="1:8" s="170" customFormat="1" ht="11.25">
      <c r="A143" s="169" t="s">
        <v>326</v>
      </c>
      <c r="B143" s="229" t="s">
        <v>470</v>
      </c>
      <c r="C143" s="229" t="s">
        <v>465</v>
      </c>
      <c r="D143" s="116" t="s">
        <v>470</v>
      </c>
      <c r="E143" s="116" t="s">
        <v>307</v>
      </c>
      <c r="F143" s="116" t="s">
        <v>410</v>
      </c>
      <c r="G143" s="116">
        <v>200</v>
      </c>
      <c r="H143" s="189">
        <v>1049.4</v>
      </c>
    </row>
    <row r="144" spans="1:8" ht="37.5" customHeight="1">
      <c r="A144" s="135" t="s">
        <v>61</v>
      </c>
      <c r="B144" s="146" t="s">
        <v>470</v>
      </c>
      <c r="C144" s="146" t="s">
        <v>465</v>
      </c>
      <c r="D144" s="98" t="s">
        <v>465</v>
      </c>
      <c r="E144" s="98"/>
      <c r="F144" s="98"/>
      <c r="G144" s="110"/>
      <c r="H144" s="151">
        <f>H145</f>
        <v>16.1</v>
      </c>
    </row>
    <row r="145" spans="1:8" ht="52.5" customHeight="1">
      <c r="A145" s="141" t="s">
        <v>81</v>
      </c>
      <c r="B145" s="147" t="s">
        <v>470</v>
      </c>
      <c r="C145" s="147" t="s">
        <v>465</v>
      </c>
      <c r="D145" s="130" t="s">
        <v>465</v>
      </c>
      <c r="E145" s="130" t="s">
        <v>293</v>
      </c>
      <c r="F145" s="130"/>
      <c r="G145" s="131"/>
      <c r="H145" s="166">
        <f>H146</f>
        <v>16.1</v>
      </c>
    </row>
    <row r="146" spans="1:8" ht="53.25">
      <c r="A146" s="113" t="s">
        <v>82</v>
      </c>
      <c r="B146" s="144" t="s">
        <v>470</v>
      </c>
      <c r="C146" s="144" t="s">
        <v>465</v>
      </c>
      <c r="D146" s="101" t="s">
        <v>465</v>
      </c>
      <c r="E146" s="101" t="s">
        <v>293</v>
      </c>
      <c r="F146" s="101" t="s">
        <v>334</v>
      </c>
      <c r="G146" s="112"/>
      <c r="H146" s="202">
        <f>H147</f>
        <v>16.1</v>
      </c>
    </row>
    <row r="147" spans="1:8" ht="11.25">
      <c r="A147" s="169" t="s">
        <v>326</v>
      </c>
      <c r="B147" s="229" t="s">
        <v>470</v>
      </c>
      <c r="C147" s="116" t="s">
        <v>465</v>
      </c>
      <c r="D147" s="116" t="s">
        <v>465</v>
      </c>
      <c r="E147" s="116" t="s">
        <v>293</v>
      </c>
      <c r="F147" s="229" t="s">
        <v>334</v>
      </c>
      <c r="G147" s="125">
        <v>200</v>
      </c>
      <c r="H147" s="222">
        <v>16.1</v>
      </c>
    </row>
    <row r="148" spans="1:8" ht="11.25">
      <c r="A148" s="107" t="s">
        <v>462</v>
      </c>
      <c r="B148" s="96" t="s">
        <v>470</v>
      </c>
      <c r="C148" s="96" t="s">
        <v>467</v>
      </c>
      <c r="D148" s="175"/>
      <c r="E148" s="175"/>
      <c r="F148" s="175"/>
      <c r="G148" s="228"/>
      <c r="H148" s="181">
        <f>H149+H155</f>
        <v>321.2</v>
      </c>
    </row>
    <row r="149" spans="1:8" ht="33" customHeight="1">
      <c r="A149" s="135" t="s">
        <v>61</v>
      </c>
      <c r="B149" s="146" t="s">
        <v>470</v>
      </c>
      <c r="C149" s="146" t="s">
        <v>467</v>
      </c>
      <c r="D149" s="98" t="s">
        <v>465</v>
      </c>
      <c r="E149" s="98"/>
      <c r="F149" s="98"/>
      <c r="G149" s="98"/>
      <c r="H149" s="151">
        <f>H150</f>
        <v>51.7</v>
      </c>
    </row>
    <row r="150" spans="1:8" ht="57" customHeight="1">
      <c r="A150" s="141" t="s">
        <v>83</v>
      </c>
      <c r="B150" s="147" t="s">
        <v>470</v>
      </c>
      <c r="C150" s="147" t="s">
        <v>467</v>
      </c>
      <c r="D150" s="130" t="s">
        <v>465</v>
      </c>
      <c r="E150" s="130" t="s">
        <v>293</v>
      </c>
      <c r="F150" s="130"/>
      <c r="G150" s="130"/>
      <c r="H150" s="166">
        <f>H151+H153</f>
        <v>51.7</v>
      </c>
    </row>
    <row r="151" spans="1:8" ht="60.75" customHeight="1">
      <c r="A151" s="113" t="s">
        <v>84</v>
      </c>
      <c r="B151" s="144" t="s">
        <v>470</v>
      </c>
      <c r="C151" s="144" t="s">
        <v>467</v>
      </c>
      <c r="D151" s="101" t="s">
        <v>465</v>
      </c>
      <c r="E151" s="101" t="s">
        <v>293</v>
      </c>
      <c r="F151" s="101" t="s">
        <v>333</v>
      </c>
      <c r="G151" s="101"/>
      <c r="H151" s="202">
        <f>H152</f>
        <v>2.2</v>
      </c>
    </row>
    <row r="152" spans="1:8" s="170" customFormat="1" ht="11.25">
      <c r="A152" s="169" t="s">
        <v>326</v>
      </c>
      <c r="B152" s="229" t="s">
        <v>470</v>
      </c>
      <c r="C152" s="116" t="s">
        <v>467</v>
      </c>
      <c r="D152" s="116" t="s">
        <v>465</v>
      </c>
      <c r="E152" s="116" t="s">
        <v>293</v>
      </c>
      <c r="F152" s="229" t="s">
        <v>333</v>
      </c>
      <c r="G152" s="116" t="s">
        <v>287</v>
      </c>
      <c r="H152" s="156">
        <v>2.2</v>
      </c>
    </row>
    <row r="153" spans="1:8" ht="56.25" customHeight="1">
      <c r="A153" s="113" t="s">
        <v>82</v>
      </c>
      <c r="B153" s="144" t="s">
        <v>470</v>
      </c>
      <c r="C153" s="144" t="s">
        <v>467</v>
      </c>
      <c r="D153" s="101" t="s">
        <v>465</v>
      </c>
      <c r="E153" s="101" t="s">
        <v>293</v>
      </c>
      <c r="F153" s="101" t="s">
        <v>334</v>
      </c>
      <c r="G153" s="101"/>
      <c r="H153" s="202">
        <f>H154</f>
        <v>49.5</v>
      </c>
    </row>
    <row r="154" spans="1:8" s="170" customFormat="1" ht="14.25" customHeight="1">
      <c r="A154" s="169" t="s">
        <v>326</v>
      </c>
      <c r="B154" s="229" t="s">
        <v>470</v>
      </c>
      <c r="C154" s="116" t="s">
        <v>467</v>
      </c>
      <c r="D154" s="116" t="s">
        <v>465</v>
      </c>
      <c r="E154" s="116" t="s">
        <v>293</v>
      </c>
      <c r="F154" s="229" t="s">
        <v>334</v>
      </c>
      <c r="G154" s="116" t="s">
        <v>287</v>
      </c>
      <c r="H154" s="156">
        <v>49.5</v>
      </c>
    </row>
    <row r="155" spans="1:8" ht="28.5" customHeight="1">
      <c r="A155" s="137" t="s">
        <v>411</v>
      </c>
      <c r="B155" s="146" t="s">
        <v>470</v>
      </c>
      <c r="C155" s="146" t="s">
        <v>467</v>
      </c>
      <c r="D155" s="98" t="s">
        <v>470</v>
      </c>
      <c r="E155" s="98"/>
      <c r="F155" s="98"/>
      <c r="G155" s="98"/>
      <c r="H155" s="151">
        <f>H156</f>
        <v>269.5</v>
      </c>
    </row>
    <row r="156" spans="1:8" ht="48.75" customHeight="1">
      <c r="A156" s="141" t="s">
        <v>85</v>
      </c>
      <c r="B156" s="147" t="s">
        <v>470</v>
      </c>
      <c r="C156" s="147" t="s">
        <v>467</v>
      </c>
      <c r="D156" s="130" t="s">
        <v>470</v>
      </c>
      <c r="E156" s="130" t="s">
        <v>419</v>
      </c>
      <c r="F156" s="130"/>
      <c r="G156" s="130"/>
      <c r="H156" s="166">
        <f>H157</f>
        <v>269.5</v>
      </c>
    </row>
    <row r="157" spans="1:8" ht="53.25">
      <c r="A157" s="113" t="s">
        <v>86</v>
      </c>
      <c r="B157" s="144" t="s">
        <v>470</v>
      </c>
      <c r="C157" s="144" t="s">
        <v>467</v>
      </c>
      <c r="D157" s="101" t="s">
        <v>470</v>
      </c>
      <c r="E157" s="101" t="s">
        <v>419</v>
      </c>
      <c r="F157" s="101" t="s">
        <v>420</v>
      </c>
      <c r="G157" s="101"/>
      <c r="H157" s="202">
        <f>H158</f>
        <v>269.5</v>
      </c>
    </row>
    <row r="158" spans="1:8" ht="11.25">
      <c r="A158" s="169" t="s">
        <v>326</v>
      </c>
      <c r="B158" s="125" t="s">
        <v>470</v>
      </c>
      <c r="C158" s="125" t="s">
        <v>467</v>
      </c>
      <c r="D158" s="125" t="s">
        <v>470</v>
      </c>
      <c r="E158" s="125" t="s">
        <v>419</v>
      </c>
      <c r="F158" s="125" t="s">
        <v>420</v>
      </c>
      <c r="G158" s="125">
        <v>200</v>
      </c>
      <c r="H158" s="222">
        <v>269.5</v>
      </c>
    </row>
    <row r="159" spans="1:8" ht="11.25">
      <c r="A159" s="107" t="s">
        <v>463</v>
      </c>
      <c r="B159" s="96" t="s">
        <v>470</v>
      </c>
      <c r="C159" s="96" t="s">
        <v>466</v>
      </c>
      <c r="D159" s="96"/>
      <c r="E159" s="96"/>
      <c r="F159" s="96"/>
      <c r="G159" s="123"/>
      <c r="H159" s="155">
        <f>H160</f>
        <v>1566.4</v>
      </c>
    </row>
    <row r="160" spans="1:8" ht="21.75">
      <c r="A160" s="137" t="s">
        <v>428</v>
      </c>
      <c r="B160" s="146" t="s">
        <v>470</v>
      </c>
      <c r="C160" s="146" t="s">
        <v>466</v>
      </c>
      <c r="D160" s="98" t="s">
        <v>142</v>
      </c>
      <c r="E160" s="98"/>
      <c r="F160" s="98"/>
      <c r="G160" s="98"/>
      <c r="H160" s="151">
        <f>H161+H166+H169+H172</f>
        <v>1566.4</v>
      </c>
    </row>
    <row r="161" spans="1:8" ht="39" customHeight="1">
      <c r="A161" s="230" t="s">
        <v>87</v>
      </c>
      <c r="B161" s="147" t="s">
        <v>470</v>
      </c>
      <c r="C161" s="147" t="s">
        <v>466</v>
      </c>
      <c r="D161" s="130" t="s">
        <v>142</v>
      </c>
      <c r="E161" s="130" t="s">
        <v>281</v>
      </c>
      <c r="F161" s="130"/>
      <c r="G161" s="130"/>
      <c r="H161" s="166">
        <f>H162+H164</f>
        <v>1276.4</v>
      </c>
    </row>
    <row r="162" spans="1:8" ht="42">
      <c r="A162" s="231" t="s">
        <v>430</v>
      </c>
      <c r="B162" s="144" t="s">
        <v>470</v>
      </c>
      <c r="C162" s="144" t="s">
        <v>466</v>
      </c>
      <c r="D162" s="101" t="s">
        <v>142</v>
      </c>
      <c r="E162" s="101" t="s">
        <v>281</v>
      </c>
      <c r="F162" s="101" t="s">
        <v>423</v>
      </c>
      <c r="G162" s="101"/>
      <c r="H162" s="202" t="str">
        <f>H163</f>
        <v>1176,4</v>
      </c>
    </row>
    <row r="163" spans="1:8" ht="11.25">
      <c r="A163" s="169" t="s">
        <v>326</v>
      </c>
      <c r="B163" s="245" t="s">
        <v>470</v>
      </c>
      <c r="C163" s="245" t="s">
        <v>466</v>
      </c>
      <c r="D163" s="99" t="s">
        <v>142</v>
      </c>
      <c r="E163" s="99" t="s">
        <v>281</v>
      </c>
      <c r="F163" s="99" t="s">
        <v>423</v>
      </c>
      <c r="G163" s="138">
        <v>200</v>
      </c>
      <c r="H163" s="222" t="s">
        <v>432</v>
      </c>
    </row>
    <row r="164" spans="1:8" ht="52.5">
      <c r="A164" s="231" t="s">
        <v>88</v>
      </c>
      <c r="B164" s="144" t="s">
        <v>470</v>
      </c>
      <c r="C164" s="144" t="s">
        <v>466</v>
      </c>
      <c r="D164" s="101" t="s">
        <v>142</v>
      </c>
      <c r="E164" s="101" t="s">
        <v>281</v>
      </c>
      <c r="F164" s="101" t="s">
        <v>424</v>
      </c>
      <c r="G164" s="101"/>
      <c r="H164" s="202" t="str">
        <f>H165</f>
        <v>100</v>
      </c>
    </row>
    <row r="165" spans="1:8" ht="11.25">
      <c r="A165" s="169" t="s">
        <v>326</v>
      </c>
      <c r="B165" s="246" t="s">
        <v>470</v>
      </c>
      <c r="C165" s="246" t="s">
        <v>466</v>
      </c>
      <c r="D165" s="116" t="s">
        <v>142</v>
      </c>
      <c r="E165" s="116" t="s">
        <v>281</v>
      </c>
      <c r="F165" s="116" t="s">
        <v>424</v>
      </c>
      <c r="G165" s="127">
        <v>200</v>
      </c>
      <c r="H165" s="222" t="s">
        <v>310</v>
      </c>
    </row>
    <row r="166" spans="1:8" ht="42">
      <c r="A166" s="230" t="s">
        <v>48</v>
      </c>
      <c r="B166" s="147" t="s">
        <v>470</v>
      </c>
      <c r="C166" s="147" t="s">
        <v>466</v>
      </c>
      <c r="D166" s="130" t="s">
        <v>142</v>
      </c>
      <c r="E166" s="130" t="s">
        <v>293</v>
      </c>
      <c r="F166" s="130"/>
      <c r="G166" s="130"/>
      <c r="H166" s="166" t="str">
        <f>H167</f>
        <v>100</v>
      </c>
    </row>
    <row r="167" spans="1:8" ht="52.5">
      <c r="A167" s="231" t="s">
        <v>49</v>
      </c>
      <c r="B167" s="144" t="s">
        <v>470</v>
      </c>
      <c r="C167" s="144" t="s">
        <v>466</v>
      </c>
      <c r="D167" s="101" t="s">
        <v>142</v>
      </c>
      <c r="E167" s="101" t="s">
        <v>293</v>
      </c>
      <c r="F167" s="101" t="s">
        <v>425</v>
      </c>
      <c r="G167" s="101"/>
      <c r="H167" s="202" t="str">
        <f>H168</f>
        <v>100</v>
      </c>
    </row>
    <row r="168" spans="1:8" ht="11.25">
      <c r="A168" s="169" t="s">
        <v>326</v>
      </c>
      <c r="B168" s="246" t="s">
        <v>470</v>
      </c>
      <c r="C168" s="246" t="s">
        <v>466</v>
      </c>
      <c r="D168" s="116" t="s">
        <v>142</v>
      </c>
      <c r="E168" s="116" t="s">
        <v>293</v>
      </c>
      <c r="F168" s="116" t="s">
        <v>425</v>
      </c>
      <c r="G168" s="125">
        <v>200</v>
      </c>
      <c r="H168" s="222" t="s">
        <v>310</v>
      </c>
    </row>
    <row r="169" spans="1:8" ht="42">
      <c r="A169" s="230" t="s">
        <v>50</v>
      </c>
      <c r="B169" s="147" t="s">
        <v>470</v>
      </c>
      <c r="C169" s="147" t="s">
        <v>466</v>
      </c>
      <c r="D169" s="130" t="s">
        <v>142</v>
      </c>
      <c r="E169" s="130" t="s">
        <v>307</v>
      </c>
      <c r="F169" s="130"/>
      <c r="G169" s="130"/>
      <c r="H169" s="166" t="str">
        <f>H170</f>
        <v>70</v>
      </c>
    </row>
    <row r="170" spans="1:8" ht="52.5">
      <c r="A170" s="231" t="s">
        <v>51</v>
      </c>
      <c r="B170" s="144" t="s">
        <v>470</v>
      </c>
      <c r="C170" s="144" t="s">
        <v>466</v>
      </c>
      <c r="D170" s="101" t="s">
        <v>142</v>
      </c>
      <c r="E170" s="101" t="s">
        <v>307</v>
      </c>
      <c r="F170" s="101" t="s">
        <v>426</v>
      </c>
      <c r="G170" s="101"/>
      <c r="H170" s="202" t="str">
        <f>H171</f>
        <v>70</v>
      </c>
    </row>
    <row r="171" spans="1:8" ht="11.25">
      <c r="A171" s="169" t="s">
        <v>326</v>
      </c>
      <c r="B171" s="246" t="s">
        <v>470</v>
      </c>
      <c r="C171" s="246" t="s">
        <v>466</v>
      </c>
      <c r="D171" s="116" t="s">
        <v>142</v>
      </c>
      <c r="E171" s="116" t="s">
        <v>307</v>
      </c>
      <c r="F171" s="116" t="s">
        <v>426</v>
      </c>
      <c r="G171" s="246">
        <v>200</v>
      </c>
      <c r="H171" s="222" t="s">
        <v>433</v>
      </c>
    </row>
    <row r="172" spans="1:8" ht="44.25" customHeight="1">
      <c r="A172" s="230" t="s">
        <v>52</v>
      </c>
      <c r="B172" s="147" t="s">
        <v>470</v>
      </c>
      <c r="C172" s="147" t="s">
        <v>466</v>
      </c>
      <c r="D172" s="130" t="s">
        <v>142</v>
      </c>
      <c r="E172" s="130" t="s">
        <v>419</v>
      </c>
      <c r="F172" s="130"/>
      <c r="G172" s="130"/>
      <c r="H172" s="166">
        <f>H173</f>
        <v>120</v>
      </c>
    </row>
    <row r="173" spans="1:8" ht="58.5" customHeight="1">
      <c r="A173" s="231" t="s">
        <v>53</v>
      </c>
      <c r="B173" s="144" t="s">
        <v>470</v>
      </c>
      <c r="C173" s="144" t="s">
        <v>466</v>
      </c>
      <c r="D173" s="101" t="s">
        <v>142</v>
      </c>
      <c r="E173" s="101" t="s">
        <v>419</v>
      </c>
      <c r="F173" s="101" t="s">
        <v>427</v>
      </c>
      <c r="G173" s="101"/>
      <c r="H173" s="202">
        <f>H174</f>
        <v>120</v>
      </c>
    </row>
    <row r="174" spans="1:8" ht="21" customHeight="1">
      <c r="A174" s="169" t="s">
        <v>326</v>
      </c>
      <c r="B174" s="246" t="s">
        <v>470</v>
      </c>
      <c r="C174" s="246" t="s">
        <v>466</v>
      </c>
      <c r="D174" s="116" t="s">
        <v>142</v>
      </c>
      <c r="E174" s="116" t="s">
        <v>419</v>
      </c>
      <c r="F174" s="116" t="s">
        <v>427</v>
      </c>
      <c r="G174" s="125">
        <v>200</v>
      </c>
      <c r="H174" s="222">
        <v>120</v>
      </c>
    </row>
    <row r="175" spans="1:8" ht="11.25">
      <c r="A175" s="107" t="s">
        <v>228</v>
      </c>
      <c r="B175" s="96" t="s">
        <v>470</v>
      </c>
      <c r="C175" s="96" t="s">
        <v>470</v>
      </c>
      <c r="D175" s="96"/>
      <c r="E175" s="96"/>
      <c r="F175" s="96"/>
      <c r="G175" s="153"/>
      <c r="H175" s="155">
        <f>H176</f>
        <v>3518.3</v>
      </c>
    </row>
    <row r="176" spans="1:8" ht="30" customHeight="1">
      <c r="A176" s="137" t="s">
        <v>428</v>
      </c>
      <c r="B176" s="98" t="s">
        <v>470</v>
      </c>
      <c r="C176" s="98" t="s">
        <v>470</v>
      </c>
      <c r="D176" s="98" t="s">
        <v>142</v>
      </c>
      <c r="E176" s="98"/>
      <c r="F176" s="98"/>
      <c r="G176" s="142"/>
      <c r="H176" s="151">
        <f>H177</f>
        <v>3518.3</v>
      </c>
    </row>
    <row r="177" spans="1:8" ht="45" customHeight="1">
      <c r="A177" s="141" t="s">
        <v>54</v>
      </c>
      <c r="B177" s="147" t="s">
        <v>470</v>
      </c>
      <c r="C177" s="147" t="s">
        <v>470</v>
      </c>
      <c r="D177" s="147" t="s">
        <v>142</v>
      </c>
      <c r="E177" s="147" t="s">
        <v>434</v>
      </c>
      <c r="F177" s="147"/>
      <c r="G177" s="147"/>
      <c r="H177" s="147">
        <f>H178</f>
        <v>3518.3</v>
      </c>
    </row>
    <row r="178" spans="1:8" ht="21.75">
      <c r="A178" s="113" t="s">
        <v>328</v>
      </c>
      <c r="B178" s="144" t="s">
        <v>470</v>
      </c>
      <c r="C178" s="144" t="s">
        <v>470</v>
      </c>
      <c r="D178" s="144" t="s">
        <v>142</v>
      </c>
      <c r="E178" s="144" t="s">
        <v>434</v>
      </c>
      <c r="F178" s="144" t="s">
        <v>329</v>
      </c>
      <c r="G178" s="144"/>
      <c r="H178" s="144">
        <f>H179+H180</f>
        <v>3518.3</v>
      </c>
    </row>
    <row r="179" spans="1:8" ht="33.75">
      <c r="A179" s="118" t="s">
        <v>288</v>
      </c>
      <c r="B179" s="148" t="s">
        <v>470</v>
      </c>
      <c r="C179" s="148" t="s">
        <v>470</v>
      </c>
      <c r="D179" s="148" t="s">
        <v>142</v>
      </c>
      <c r="E179" s="148" t="s">
        <v>434</v>
      </c>
      <c r="F179" s="148" t="s">
        <v>329</v>
      </c>
      <c r="G179" s="148">
        <v>100</v>
      </c>
      <c r="H179" s="148">
        <v>3080.3</v>
      </c>
    </row>
    <row r="180" spans="1:8" ht="11.25">
      <c r="A180" s="169" t="s">
        <v>326</v>
      </c>
      <c r="B180" s="246" t="s">
        <v>470</v>
      </c>
      <c r="C180" s="246" t="s">
        <v>470</v>
      </c>
      <c r="D180" s="246" t="s">
        <v>142</v>
      </c>
      <c r="E180" s="246" t="s">
        <v>434</v>
      </c>
      <c r="F180" s="246" t="s">
        <v>329</v>
      </c>
      <c r="G180" s="246">
        <v>200</v>
      </c>
      <c r="H180" s="246">
        <v>438</v>
      </c>
    </row>
    <row r="181" spans="1:8" ht="12.75">
      <c r="A181" s="191" t="s">
        <v>435</v>
      </c>
      <c r="B181" s="192" t="s">
        <v>472</v>
      </c>
      <c r="C181" s="192"/>
      <c r="D181" s="192"/>
      <c r="E181" s="247"/>
      <c r="F181" s="192"/>
      <c r="G181" s="192"/>
      <c r="H181" s="248">
        <f>H182+H187</f>
        <v>98.8</v>
      </c>
    </row>
    <row r="182" spans="1:8" ht="11.25">
      <c r="A182" s="236" t="s">
        <v>138</v>
      </c>
      <c r="B182" s="154" t="s">
        <v>472</v>
      </c>
      <c r="C182" s="154" t="s">
        <v>470</v>
      </c>
      <c r="D182" s="154"/>
      <c r="E182" s="154"/>
      <c r="F182" s="154"/>
      <c r="G182" s="154"/>
      <c r="H182" s="184" t="str">
        <f>H183</f>
        <v>35</v>
      </c>
    </row>
    <row r="183" spans="1:8" ht="15.75" customHeight="1">
      <c r="A183" s="135" t="s">
        <v>439</v>
      </c>
      <c r="B183" s="98" t="s">
        <v>472</v>
      </c>
      <c r="C183" s="98" t="s">
        <v>470</v>
      </c>
      <c r="D183" s="98" t="s">
        <v>290</v>
      </c>
      <c r="E183" s="98"/>
      <c r="F183" s="98"/>
      <c r="G183" s="98"/>
      <c r="H183" s="151" t="str">
        <f>H184</f>
        <v>35</v>
      </c>
    </row>
    <row r="184" spans="1:8" ht="11.25">
      <c r="A184" s="141" t="s">
        <v>292</v>
      </c>
      <c r="B184" s="130" t="s">
        <v>472</v>
      </c>
      <c r="C184" s="130" t="s">
        <v>470</v>
      </c>
      <c r="D184" s="130" t="s">
        <v>290</v>
      </c>
      <c r="E184" s="130" t="s">
        <v>293</v>
      </c>
      <c r="F184" s="130" t="s">
        <v>297</v>
      </c>
      <c r="G184" s="130"/>
      <c r="H184" s="166" t="str">
        <f>H185</f>
        <v>35</v>
      </c>
    </row>
    <row r="185" spans="1:8" ht="21.75">
      <c r="A185" s="104" t="s">
        <v>438</v>
      </c>
      <c r="B185" s="101" t="s">
        <v>472</v>
      </c>
      <c r="C185" s="101" t="s">
        <v>470</v>
      </c>
      <c r="D185" s="101" t="s">
        <v>290</v>
      </c>
      <c r="E185" s="101" t="s">
        <v>293</v>
      </c>
      <c r="F185" s="101" t="s">
        <v>436</v>
      </c>
      <c r="G185" s="101"/>
      <c r="H185" s="202" t="str">
        <f>H186</f>
        <v>35</v>
      </c>
    </row>
    <row r="186" spans="1:8" ht="11.25">
      <c r="A186" s="169" t="s">
        <v>326</v>
      </c>
      <c r="B186" s="116" t="s">
        <v>472</v>
      </c>
      <c r="C186" s="116" t="s">
        <v>470</v>
      </c>
      <c r="D186" s="116" t="s">
        <v>290</v>
      </c>
      <c r="E186" s="116" t="s">
        <v>293</v>
      </c>
      <c r="F186" s="116" t="s">
        <v>436</v>
      </c>
      <c r="G186" s="116" t="s">
        <v>287</v>
      </c>
      <c r="H186" s="156" t="s">
        <v>440</v>
      </c>
    </row>
    <row r="187" spans="1:8" ht="11.25">
      <c r="A187" s="236" t="s">
        <v>148</v>
      </c>
      <c r="B187" s="154" t="s">
        <v>472</v>
      </c>
      <c r="C187" s="154" t="s">
        <v>472</v>
      </c>
      <c r="D187" s="96"/>
      <c r="E187" s="96"/>
      <c r="F187" s="96"/>
      <c r="G187" s="154"/>
      <c r="H187" s="184">
        <f>H188</f>
        <v>63.8</v>
      </c>
    </row>
    <row r="188" spans="1:8" ht="39" customHeight="1">
      <c r="A188" s="135" t="s">
        <v>441</v>
      </c>
      <c r="B188" s="146" t="s">
        <v>472</v>
      </c>
      <c r="C188" s="146" t="s">
        <v>472</v>
      </c>
      <c r="D188" s="146" t="s">
        <v>473</v>
      </c>
      <c r="E188" s="146"/>
      <c r="F188" s="146"/>
      <c r="G188" s="146"/>
      <c r="H188" s="146">
        <f>H189</f>
        <v>63.8</v>
      </c>
    </row>
    <row r="189" spans="1:8" ht="58.5" customHeight="1">
      <c r="A189" s="141" t="s">
        <v>55</v>
      </c>
      <c r="B189" s="147" t="s">
        <v>472</v>
      </c>
      <c r="C189" s="147" t="s">
        <v>472</v>
      </c>
      <c r="D189" s="147" t="s">
        <v>473</v>
      </c>
      <c r="E189" s="147" t="s">
        <v>293</v>
      </c>
      <c r="F189" s="147"/>
      <c r="G189" s="147"/>
      <c r="H189" s="147">
        <f>H190</f>
        <v>63.8</v>
      </c>
    </row>
    <row r="190" spans="1:8" ht="65.25" customHeight="1">
      <c r="A190" s="113" t="s">
        <v>56</v>
      </c>
      <c r="B190" s="144" t="s">
        <v>472</v>
      </c>
      <c r="C190" s="144" t="s">
        <v>472</v>
      </c>
      <c r="D190" s="144" t="s">
        <v>473</v>
      </c>
      <c r="E190" s="144" t="s">
        <v>293</v>
      </c>
      <c r="F190" s="144" t="s">
        <v>437</v>
      </c>
      <c r="G190" s="144"/>
      <c r="H190" s="144">
        <f>H191</f>
        <v>63.8</v>
      </c>
    </row>
    <row r="191" spans="1:8" ht="11.25">
      <c r="A191" s="169" t="s">
        <v>444</v>
      </c>
      <c r="B191" s="234" t="s">
        <v>472</v>
      </c>
      <c r="C191" s="234" t="s">
        <v>472</v>
      </c>
      <c r="D191" s="234" t="s">
        <v>473</v>
      </c>
      <c r="E191" s="234" t="s">
        <v>293</v>
      </c>
      <c r="F191" s="234" t="s">
        <v>437</v>
      </c>
      <c r="G191" s="234" t="s">
        <v>443</v>
      </c>
      <c r="H191" s="234">
        <v>63.8</v>
      </c>
    </row>
    <row r="192" spans="1:8" ht="12.75">
      <c r="A192" s="191" t="s">
        <v>445</v>
      </c>
      <c r="B192" s="235" t="s">
        <v>473</v>
      </c>
      <c r="C192" s="235"/>
      <c r="D192" s="238"/>
      <c r="E192" s="238"/>
      <c r="F192" s="238"/>
      <c r="G192" s="238"/>
      <c r="H192" s="239">
        <f>H193+H213</f>
        <v>3226.5</v>
      </c>
    </row>
    <row r="193" spans="1:8" ht="11.25">
      <c r="A193" s="236" t="s">
        <v>474</v>
      </c>
      <c r="B193" s="237" t="s">
        <v>473</v>
      </c>
      <c r="C193" s="237" t="s">
        <v>465</v>
      </c>
      <c r="D193" s="237"/>
      <c r="E193" s="237"/>
      <c r="F193" s="237"/>
      <c r="G193" s="237"/>
      <c r="H193" s="240">
        <f>H194+H201</f>
        <v>3026.5</v>
      </c>
    </row>
    <row r="194" spans="1:8" ht="11.25">
      <c r="A194" s="249" t="s">
        <v>446</v>
      </c>
      <c r="B194" s="253" t="s">
        <v>473</v>
      </c>
      <c r="C194" s="253" t="s">
        <v>465</v>
      </c>
      <c r="D194" s="250" t="s">
        <v>472</v>
      </c>
      <c r="E194" s="250"/>
      <c r="F194" s="250"/>
      <c r="G194" s="250"/>
      <c r="H194" s="254">
        <f>H195</f>
        <v>2432.5</v>
      </c>
    </row>
    <row r="195" spans="1:8" ht="24.75" customHeight="1">
      <c r="A195" s="251" t="s">
        <v>447</v>
      </c>
      <c r="B195" s="157" t="s">
        <v>473</v>
      </c>
      <c r="C195" s="157" t="s">
        <v>465</v>
      </c>
      <c r="D195" s="98" t="s">
        <v>472</v>
      </c>
      <c r="E195" s="98"/>
      <c r="F195" s="98"/>
      <c r="G195" s="98"/>
      <c r="H195" s="151">
        <f>H196</f>
        <v>2432.5</v>
      </c>
    </row>
    <row r="196" spans="1:8" ht="53.25">
      <c r="A196" s="141" t="s">
        <v>448</v>
      </c>
      <c r="B196" s="165" t="s">
        <v>473</v>
      </c>
      <c r="C196" s="165" t="s">
        <v>465</v>
      </c>
      <c r="D196" s="130" t="s">
        <v>472</v>
      </c>
      <c r="E196" s="130" t="s">
        <v>293</v>
      </c>
      <c r="F196" s="130"/>
      <c r="G196" s="130"/>
      <c r="H196" s="166">
        <f>H197</f>
        <v>2432.5</v>
      </c>
    </row>
    <row r="197" spans="1:8" ht="11.25" customHeight="1">
      <c r="A197" s="104" t="s">
        <v>328</v>
      </c>
      <c r="B197" s="172" t="s">
        <v>473</v>
      </c>
      <c r="C197" s="172" t="s">
        <v>465</v>
      </c>
      <c r="D197" s="101" t="s">
        <v>472</v>
      </c>
      <c r="E197" s="101" t="s">
        <v>293</v>
      </c>
      <c r="F197" s="101" t="s">
        <v>329</v>
      </c>
      <c r="G197" s="101"/>
      <c r="H197" s="202">
        <f>H198+H199+H200</f>
        <v>2432.5</v>
      </c>
    </row>
    <row r="198" spans="1:8" ht="33.75">
      <c r="A198" s="118" t="s">
        <v>288</v>
      </c>
      <c r="B198" s="116" t="s">
        <v>473</v>
      </c>
      <c r="C198" s="116" t="s">
        <v>465</v>
      </c>
      <c r="D198" s="116" t="s">
        <v>472</v>
      </c>
      <c r="E198" s="116" t="s">
        <v>293</v>
      </c>
      <c r="F198" s="116" t="s">
        <v>329</v>
      </c>
      <c r="G198" s="125">
        <v>100</v>
      </c>
      <c r="H198" s="222">
        <v>1208.4</v>
      </c>
    </row>
    <row r="199" spans="1:8" ht="11.25">
      <c r="A199" s="169" t="s">
        <v>326</v>
      </c>
      <c r="B199" s="116" t="s">
        <v>473</v>
      </c>
      <c r="C199" s="116" t="s">
        <v>465</v>
      </c>
      <c r="D199" s="116" t="s">
        <v>472</v>
      </c>
      <c r="E199" s="116" t="s">
        <v>293</v>
      </c>
      <c r="F199" s="116" t="s">
        <v>329</v>
      </c>
      <c r="G199" s="125">
        <v>200</v>
      </c>
      <c r="H199" s="222">
        <v>1105</v>
      </c>
    </row>
    <row r="200" spans="1:8" ht="11.25">
      <c r="A200" s="117" t="s">
        <v>314</v>
      </c>
      <c r="B200" s="116" t="s">
        <v>473</v>
      </c>
      <c r="C200" s="116" t="s">
        <v>465</v>
      </c>
      <c r="D200" s="116" t="s">
        <v>472</v>
      </c>
      <c r="E200" s="116" t="s">
        <v>293</v>
      </c>
      <c r="F200" s="116" t="s">
        <v>329</v>
      </c>
      <c r="G200" s="125">
        <v>800</v>
      </c>
      <c r="H200" s="222">
        <v>119.1</v>
      </c>
    </row>
    <row r="201" spans="1:8" ht="15" customHeight="1">
      <c r="A201" s="255" t="s">
        <v>449</v>
      </c>
      <c r="B201" s="256" t="s">
        <v>473</v>
      </c>
      <c r="C201" s="256" t="s">
        <v>465</v>
      </c>
      <c r="D201" s="257"/>
      <c r="E201" s="257"/>
      <c r="F201" s="257"/>
      <c r="G201" s="257"/>
      <c r="H201" s="254">
        <f>H202+H207</f>
        <v>594</v>
      </c>
    </row>
    <row r="202" spans="1:8" ht="21.75">
      <c r="A202" s="251" t="s">
        <v>447</v>
      </c>
      <c r="B202" s="98" t="s">
        <v>473</v>
      </c>
      <c r="C202" s="98" t="s">
        <v>465</v>
      </c>
      <c r="D202" s="98" t="s">
        <v>472</v>
      </c>
      <c r="E202" s="98"/>
      <c r="F202" s="98"/>
      <c r="G202" s="98"/>
      <c r="H202" s="151">
        <f>H203</f>
        <v>440.59999999999997</v>
      </c>
    </row>
    <row r="203" spans="1:8" ht="31.5" customHeight="1">
      <c r="A203" s="252" t="s">
        <v>450</v>
      </c>
      <c r="B203" s="130" t="s">
        <v>473</v>
      </c>
      <c r="C203" s="130" t="s">
        <v>465</v>
      </c>
      <c r="D203" s="130" t="s">
        <v>472</v>
      </c>
      <c r="E203" s="130" t="s">
        <v>281</v>
      </c>
      <c r="F203" s="130"/>
      <c r="G203" s="130"/>
      <c r="H203" s="166">
        <f>H204</f>
        <v>440.59999999999997</v>
      </c>
    </row>
    <row r="204" spans="1:8" ht="12.75" customHeight="1">
      <c r="A204" s="104" t="s">
        <v>328</v>
      </c>
      <c r="B204" s="101" t="s">
        <v>473</v>
      </c>
      <c r="C204" s="101" t="s">
        <v>465</v>
      </c>
      <c r="D204" s="101" t="s">
        <v>472</v>
      </c>
      <c r="E204" s="101" t="s">
        <v>281</v>
      </c>
      <c r="F204" s="101" t="s">
        <v>329</v>
      </c>
      <c r="G204" s="126"/>
      <c r="H204" s="202">
        <f>H205+H206</f>
        <v>440.59999999999997</v>
      </c>
    </row>
    <row r="205" spans="1:8" ht="33.75">
      <c r="A205" s="118" t="s">
        <v>288</v>
      </c>
      <c r="B205" s="116" t="s">
        <v>473</v>
      </c>
      <c r="C205" s="116" t="s">
        <v>465</v>
      </c>
      <c r="D205" s="116" t="s">
        <v>472</v>
      </c>
      <c r="E205" s="116" t="s">
        <v>281</v>
      </c>
      <c r="F205" s="116" t="s">
        <v>329</v>
      </c>
      <c r="G205" s="125">
        <v>100</v>
      </c>
      <c r="H205" s="222">
        <v>379.2</v>
      </c>
    </row>
    <row r="206" spans="1:8" ht="11.25">
      <c r="A206" s="169" t="s">
        <v>326</v>
      </c>
      <c r="B206" s="116" t="s">
        <v>473</v>
      </c>
      <c r="C206" s="116" t="s">
        <v>465</v>
      </c>
      <c r="D206" s="116" t="s">
        <v>472</v>
      </c>
      <c r="E206" s="116" t="s">
        <v>281</v>
      </c>
      <c r="F206" s="116" t="s">
        <v>329</v>
      </c>
      <c r="G206" s="125">
        <v>200</v>
      </c>
      <c r="H206" s="222">
        <v>61.4</v>
      </c>
    </row>
    <row r="207" spans="1:8" ht="11.25">
      <c r="A207" s="258" t="s">
        <v>365</v>
      </c>
      <c r="B207" s="176" t="s">
        <v>473</v>
      </c>
      <c r="C207" s="176" t="s">
        <v>465</v>
      </c>
      <c r="D207" s="176" t="s">
        <v>230</v>
      </c>
      <c r="E207" s="176"/>
      <c r="F207" s="176"/>
      <c r="G207" s="176"/>
      <c r="H207" s="182">
        <f>H208</f>
        <v>153.4</v>
      </c>
    </row>
    <row r="208" spans="1:8" ht="11.25">
      <c r="A208" s="264" t="s">
        <v>367</v>
      </c>
      <c r="B208" s="214" t="s">
        <v>473</v>
      </c>
      <c r="C208" s="214" t="s">
        <v>465</v>
      </c>
      <c r="D208" s="214" t="s">
        <v>230</v>
      </c>
      <c r="E208" s="214" t="s">
        <v>368</v>
      </c>
      <c r="F208" s="214"/>
      <c r="G208" s="214"/>
      <c r="H208" s="215">
        <f>H209+H211</f>
        <v>153.4</v>
      </c>
    </row>
    <row r="209" spans="1:8" ht="32.25">
      <c r="A209" s="261" t="s">
        <v>451</v>
      </c>
      <c r="B209" s="262" t="s">
        <v>473</v>
      </c>
      <c r="C209" s="262" t="s">
        <v>465</v>
      </c>
      <c r="D209" s="262" t="s">
        <v>230</v>
      </c>
      <c r="E209" s="262" t="s">
        <v>368</v>
      </c>
      <c r="F209" s="262" t="s">
        <v>452</v>
      </c>
      <c r="G209" s="262"/>
      <c r="H209" s="263">
        <f>H210</f>
        <v>140.5</v>
      </c>
    </row>
    <row r="210" spans="1:8" ht="11.25">
      <c r="A210" s="259" t="s">
        <v>453</v>
      </c>
      <c r="B210" s="179" t="s">
        <v>473</v>
      </c>
      <c r="C210" s="179" t="s">
        <v>465</v>
      </c>
      <c r="D210" s="179" t="s">
        <v>230</v>
      </c>
      <c r="E210" s="179" t="s">
        <v>368</v>
      </c>
      <c r="F210" s="179" t="s">
        <v>452</v>
      </c>
      <c r="G210" s="179" t="s">
        <v>443</v>
      </c>
      <c r="H210" s="180">
        <v>140.5</v>
      </c>
    </row>
    <row r="211" spans="1:8" ht="11.25">
      <c r="A211" s="261" t="s">
        <v>454</v>
      </c>
      <c r="B211" s="262" t="s">
        <v>473</v>
      </c>
      <c r="C211" s="262" t="s">
        <v>465</v>
      </c>
      <c r="D211" s="262" t="s">
        <v>230</v>
      </c>
      <c r="E211" s="262" t="s">
        <v>368</v>
      </c>
      <c r="F211" s="262" t="s">
        <v>455</v>
      </c>
      <c r="G211" s="262"/>
      <c r="H211" s="263">
        <f>H212</f>
        <v>12.9</v>
      </c>
    </row>
    <row r="212" spans="1:8" ht="33.75">
      <c r="A212" s="177" t="s">
        <v>456</v>
      </c>
      <c r="B212" s="179" t="s">
        <v>473</v>
      </c>
      <c r="C212" s="179" t="s">
        <v>465</v>
      </c>
      <c r="D212" s="179" t="s">
        <v>230</v>
      </c>
      <c r="E212" s="179" t="s">
        <v>368</v>
      </c>
      <c r="F212" s="179" t="s">
        <v>455</v>
      </c>
      <c r="G212" s="179" t="s">
        <v>310</v>
      </c>
      <c r="H212" s="180">
        <v>12.9</v>
      </c>
    </row>
    <row r="213" spans="1:8" ht="11.25">
      <c r="A213" s="260" t="s">
        <v>457</v>
      </c>
      <c r="B213" s="96" t="s">
        <v>473</v>
      </c>
      <c r="C213" s="96" t="s">
        <v>469</v>
      </c>
      <c r="D213" s="96"/>
      <c r="E213" s="96"/>
      <c r="F213" s="96"/>
      <c r="G213" s="96"/>
      <c r="H213" s="155">
        <f>H214</f>
        <v>200</v>
      </c>
    </row>
    <row r="214" spans="1:8" ht="21.75">
      <c r="A214" s="251" t="s">
        <v>447</v>
      </c>
      <c r="B214" s="98" t="s">
        <v>473</v>
      </c>
      <c r="C214" s="98" t="s">
        <v>469</v>
      </c>
      <c r="D214" s="98" t="s">
        <v>472</v>
      </c>
      <c r="E214" s="98"/>
      <c r="F214" s="98"/>
      <c r="G214" s="98"/>
      <c r="H214" s="151">
        <f>H215</f>
        <v>200</v>
      </c>
    </row>
    <row r="215" spans="1:8" ht="45" customHeight="1">
      <c r="A215" s="230" t="s">
        <v>57</v>
      </c>
      <c r="B215" s="130" t="s">
        <v>473</v>
      </c>
      <c r="C215" s="130" t="s">
        <v>469</v>
      </c>
      <c r="D215" s="130" t="s">
        <v>472</v>
      </c>
      <c r="E215" s="130" t="s">
        <v>307</v>
      </c>
      <c r="F215" s="130"/>
      <c r="G215" s="130"/>
      <c r="H215" s="166">
        <f>H216</f>
        <v>200</v>
      </c>
    </row>
    <row r="216" spans="1:8" ht="19.5" customHeight="1">
      <c r="A216" s="104" t="s">
        <v>458</v>
      </c>
      <c r="B216" s="101" t="s">
        <v>473</v>
      </c>
      <c r="C216" s="101" t="s">
        <v>469</v>
      </c>
      <c r="D216" s="101" t="s">
        <v>472</v>
      </c>
      <c r="E216" s="101" t="s">
        <v>307</v>
      </c>
      <c r="F216" s="101" t="s">
        <v>459</v>
      </c>
      <c r="G216" s="101"/>
      <c r="H216" s="202">
        <f>H217</f>
        <v>200</v>
      </c>
    </row>
    <row r="217" spans="1:8" ht="11.25">
      <c r="A217" s="169" t="s">
        <v>326</v>
      </c>
      <c r="B217" s="116" t="s">
        <v>473</v>
      </c>
      <c r="C217" s="116" t="s">
        <v>469</v>
      </c>
      <c r="D217" s="116" t="s">
        <v>472</v>
      </c>
      <c r="E217" s="116" t="s">
        <v>307</v>
      </c>
      <c r="F217" s="116" t="s">
        <v>459</v>
      </c>
      <c r="G217" s="125">
        <v>200</v>
      </c>
      <c r="H217" s="222">
        <v>200</v>
      </c>
    </row>
    <row r="218" spans="1:8" ht="14.25">
      <c r="A218" s="267" t="s">
        <v>347</v>
      </c>
      <c r="B218" s="235" t="s">
        <v>149</v>
      </c>
      <c r="C218" s="238"/>
      <c r="D218" s="95"/>
      <c r="E218" s="95"/>
      <c r="F218" s="95"/>
      <c r="G218" s="95"/>
      <c r="H218" s="217">
        <f>H219</f>
        <v>2223.9</v>
      </c>
    </row>
    <row r="219" spans="1:8" ht="11.25">
      <c r="A219" s="134" t="s">
        <v>348</v>
      </c>
      <c r="B219" s="237" t="s">
        <v>149</v>
      </c>
      <c r="C219" s="237" t="s">
        <v>465</v>
      </c>
      <c r="D219" s="96"/>
      <c r="E219" s="96"/>
      <c r="F219" s="96"/>
      <c r="G219" s="96"/>
      <c r="H219" s="155">
        <f>H220</f>
        <v>2223.9</v>
      </c>
    </row>
    <row r="220" spans="1:8" ht="32.25">
      <c r="A220" s="137" t="s">
        <v>441</v>
      </c>
      <c r="B220" s="98" t="s">
        <v>149</v>
      </c>
      <c r="C220" s="98" t="s">
        <v>465</v>
      </c>
      <c r="D220" s="98" t="s">
        <v>473</v>
      </c>
      <c r="E220" s="98"/>
      <c r="F220" s="98"/>
      <c r="G220" s="98"/>
      <c r="H220" s="151">
        <f>H221</f>
        <v>2223.9</v>
      </c>
    </row>
    <row r="221" spans="1:8" ht="53.25">
      <c r="A221" s="143" t="s">
        <v>58</v>
      </c>
      <c r="B221" s="130" t="s">
        <v>149</v>
      </c>
      <c r="C221" s="130" t="s">
        <v>465</v>
      </c>
      <c r="D221" s="130" t="s">
        <v>473</v>
      </c>
      <c r="E221" s="130" t="s">
        <v>281</v>
      </c>
      <c r="F221" s="130"/>
      <c r="G221" s="130"/>
      <c r="H221" s="166">
        <f>H222</f>
        <v>2223.9</v>
      </c>
    </row>
    <row r="222" spans="1:8" ht="11.25">
      <c r="A222" s="265" t="s">
        <v>349</v>
      </c>
      <c r="B222" s="266" t="s">
        <v>149</v>
      </c>
      <c r="C222" s="266" t="s">
        <v>465</v>
      </c>
      <c r="D222" s="266" t="s">
        <v>473</v>
      </c>
      <c r="E222" s="266" t="s">
        <v>281</v>
      </c>
      <c r="F222" s="266"/>
      <c r="G222" s="266"/>
      <c r="H222" s="268">
        <f>H223</f>
        <v>2223.9</v>
      </c>
    </row>
    <row r="223" spans="1:8" ht="21.75">
      <c r="A223" s="100" t="s">
        <v>328</v>
      </c>
      <c r="B223" s="101" t="s">
        <v>149</v>
      </c>
      <c r="C223" s="101" t="s">
        <v>465</v>
      </c>
      <c r="D223" s="101" t="s">
        <v>473</v>
      </c>
      <c r="E223" s="101" t="s">
        <v>281</v>
      </c>
      <c r="F223" s="101" t="s">
        <v>329</v>
      </c>
      <c r="G223" s="101"/>
      <c r="H223" s="202">
        <f>H224+H225+H226</f>
        <v>2223.9</v>
      </c>
    </row>
    <row r="224" spans="1:8" ht="33.75">
      <c r="A224" s="118" t="s">
        <v>288</v>
      </c>
      <c r="B224" s="116" t="s">
        <v>149</v>
      </c>
      <c r="C224" s="116" t="s">
        <v>465</v>
      </c>
      <c r="D224" s="116" t="s">
        <v>473</v>
      </c>
      <c r="E224" s="116" t="s">
        <v>281</v>
      </c>
      <c r="F224" s="116" t="s">
        <v>329</v>
      </c>
      <c r="G224" s="125">
        <v>100</v>
      </c>
      <c r="H224" s="222">
        <v>1790.8</v>
      </c>
    </row>
    <row r="225" spans="1:8" ht="11.25">
      <c r="A225" s="169" t="s">
        <v>326</v>
      </c>
      <c r="B225" s="116" t="s">
        <v>149</v>
      </c>
      <c r="C225" s="116" t="s">
        <v>465</v>
      </c>
      <c r="D225" s="116" t="s">
        <v>473</v>
      </c>
      <c r="E225" s="116" t="s">
        <v>281</v>
      </c>
      <c r="F225" s="116" t="s">
        <v>329</v>
      </c>
      <c r="G225" s="125">
        <v>200</v>
      </c>
      <c r="H225" s="222">
        <v>432</v>
      </c>
    </row>
    <row r="226" spans="1:8" ht="11.25">
      <c r="A226" s="117" t="s">
        <v>314</v>
      </c>
      <c r="B226" s="116" t="s">
        <v>149</v>
      </c>
      <c r="C226" s="116" t="s">
        <v>465</v>
      </c>
      <c r="D226" s="116" t="s">
        <v>473</v>
      </c>
      <c r="E226" s="116" t="s">
        <v>281</v>
      </c>
      <c r="F226" s="116" t="s">
        <v>329</v>
      </c>
      <c r="G226" s="125">
        <v>800</v>
      </c>
      <c r="H226" s="222">
        <v>1.1</v>
      </c>
    </row>
    <row r="227" spans="1:8" ht="11.25">
      <c r="A227" s="139" t="s">
        <v>350</v>
      </c>
      <c r="B227" s="139"/>
      <c r="C227" s="139"/>
      <c r="D227" s="139"/>
      <c r="E227" s="139"/>
      <c r="F227" s="139"/>
      <c r="G227" s="139"/>
      <c r="H227" s="269">
        <f>H218+H192+H181+H130+H110+H90+H83+H10</f>
        <v>21969.2</v>
      </c>
    </row>
    <row r="229" spans="6:8" ht="11.25">
      <c r="F229" s="271" t="s">
        <v>465</v>
      </c>
      <c r="G229" s="271"/>
      <c r="H229" s="221">
        <f>H10</f>
        <v>7566.6</v>
      </c>
    </row>
    <row r="230" spans="6:8" ht="11.25">
      <c r="F230" s="270" t="s">
        <v>465</v>
      </c>
      <c r="G230" s="270" t="s">
        <v>466</v>
      </c>
      <c r="H230" s="222">
        <f>H11</f>
        <v>269.3</v>
      </c>
    </row>
    <row r="231" spans="6:8" ht="11.25">
      <c r="F231" s="270" t="s">
        <v>465</v>
      </c>
      <c r="G231" s="270" t="s">
        <v>469</v>
      </c>
      <c r="H231" s="222">
        <f>H18</f>
        <v>4570.8</v>
      </c>
    </row>
    <row r="232" spans="6:8" ht="11.25">
      <c r="F232" s="270" t="s">
        <v>465</v>
      </c>
      <c r="G232" s="270" t="s">
        <v>142</v>
      </c>
      <c r="H232" s="222">
        <f>H39</f>
        <v>136.7</v>
      </c>
    </row>
    <row r="233" spans="6:8" ht="11.25">
      <c r="F233" s="270" t="s">
        <v>465</v>
      </c>
      <c r="G233" s="270" t="s">
        <v>472</v>
      </c>
      <c r="H233" s="222">
        <f>H46</f>
        <v>342.2</v>
      </c>
    </row>
    <row r="234" spans="6:8" ht="11.25">
      <c r="F234" s="270" t="s">
        <v>465</v>
      </c>
      <c r="G234" s="270" t="s">
        <v>149</v>
      </c>
      <c r="H234" s="222">
        <f>H51</f>
        <v>50</v>
      </c>
    </row>
    <row r="235" spans="6:8" ht="11.25">
      <c r="F235" s="270" t="s">
        <v>465</v>
      </c>
      <c r="G235" s="270" t="s">
        <v>327</v>
      </c>
      <c r="H235" s="222">
        <f>H55</f>
        <v>2197.6</v>
      </c>
    </row>
    <row r="236" spans="6:8" ht="11.25">
      <c r="F236" s="271" t="s">
        <v>467</v>
      </c>
      <c r="G236" s="271"/>
      <c r="H236" s="221">
        <f>H83</f>
        <v>154.5</v>
      </c>
    </row>
    <row r="237" spans="6:8" ht="11.25">
      <c r="F237" s="270" t="s">
        <v>467</v>
      </c>
      <c r="G237" s="270" t="s">
        <v>466</v>
      </c>
      <c r="H237" s="222">
        <f>H84</f>
        <v>154.5</v>
      </c>
    </row>
    <row r="238" spans="6:8" ht="11.25">
      <c r="F238" s="271" t="s">
        <v>466</v>
      </c>
      <c r="G238" s="271"/>
      <c r="H238" s="221">
        <f>H90</f>
        <v>251</v>
      </c>
    </row>
    <row r="239" spans="6:8" ht="11.25">
      <c r="F239" s="270" t="s">
        <v>466</v>
      </c>
      <c r="G239" s="270" t="s">
        <v>33</v>
      </c>
      <c r="H239" s="222">
        <f>H91</f>
        <v>146</v>
      </c>
    </row>
    <row r="240" spans="6:8" ht="11.25">
      <c r="F240" s="270" t="s">
        <v>466</v>
      </c>
      <c r="G240" s="270" t="s">
        <v>383</v>
      </c>
      <c r="H240" s="222">
        <f>H103</f>
        <v>105</v>
      </c>
    </row>
    <row r="241" spans="6:8" ht="11.25">
      <c r="F241" s="271" t="s">
        <v>469</v>
      </c>
      <c r="G241" s="271"/>
      <c r="H241" s="221">
        <f>H110</f>
        <v>1687.4</v>
      </c>
    </row>
    <row r="242" spans="6:8" ht="11.25">
      <c r="F242" s="270" t="s">
        <v>469</v>
      </c>
      <c r="G242" s="270" t="s">
        <v>33</v>
      </c>
      <c r="H242" s="222">
        <f>H111</f>
        <v>1629.5</v>
      </c>
    </row>
    <row r="243" spans="6:8" ht="11.25">
      <c r="F243" s="270" t="s">
        <v>469</v>
      </c>
      <c r="G243" s="270" t="s">
        <v>234</v>
      </c>
      <c r="H243" s="222">
        <f>H123</f>
        <v>57.9</v>
      </c>
    </row>
    <row r="244" spans="6:8" ht="11.25">
      <c r="F244" s="271" t="s">
        <v>470</v>
      </c>
      <c r="G244" s="271"/>
      <c r="H244" s="221">
        <f>H130</f>
        <v>6760.5</v>
      </c>
    </row>
    <row r="245" spans="6:8" ht="11.25">
      <c r="F245" s="270" t="s">
        <v>470</v>
      </c>
      <c r="G245" s="270" t="s">
        <v>465</v>
      </c>
      <c r="H245" s="222">
        <f>H131</f>
        <v>1354.6</v>
      </c>
    </row>
    <row r="246" spans="6:8" ht="11.25">
      <c r="F246" s="270" t="s">
        <v>470</v>
      </c>
      <c r="G246" s="270" t="s">
        <v>467</v>
      </c>
      <c r="H246" s="222">
        <f>H148</f>
        <v>321.2</v>
      </c>
    </row>
    <row r="247" spans="6:8" ht="11.25">
      <c r="F247" s="270" t="s">
        <v>470</v>
      </c>
      <c r="G247" s="270" t="s">
        <v>466</v>
      </c>
      <c r="H247" s="222">
        <f>H158</f>
        <v>269.5</v>
      </c>
    </row>
    <row r="248" spans="6:8" ht="11.25">
      <c r="F248" s="270" t="s">
        <v>470</v>
      </c>
      <c r="G248" s="270" t="s">
        <v>470</v>
      </c>
      <c r="H248" s="222">
        <f>H175</f>
        <v>3518.3</v>
      </c>
    </row>
    <row r="249" spans="6:8" ht="11.25">
      <c r="F249" s="271" t="s">
        <v>472</v>
      </c>
      <c r="G249" s="271"/>
      <c r="H249" s="221">
        <f>H181</f>
        <v>98.8</v>
      </c>
    </row>
    <row r="250" spans="6:8" ht="11.25">
      <c r="F250" s="270" t="s">
        <v>472</v>
      </c>
      <c r="G250" s="270" t="s">
        <v>470</v>
      </c>
      <c r="H250" s="222" t="str">
        <f>H182</f>
        <v>35</v>
      </c>
    </row>
    <row r="251" spans="6:8" ht="11.25">
      <c r="F251" s="270" t="s">
        <v>472</v>
      </c>
      <c r="G251" s="270" t="s">
        <v>472</v>
      </c>
      <c r="H251" s="222">
        <f>H187</f>
        <v>63.8</v>
      </c>
    </row>
    <row r="252" spans="6:8" ht="11.25">
      <c r="F252" s="271" t="s">
        <v>473</v>
      </c>
      <c r="G252" s="271"/>
      <c r="H252" s="221">
        <f>H192</f>
        <v>3226.5</v>
      </c>
    </row>
    <row r="253" spans="6:8" ht="11.25">
      <c r="F253" s="270" t="s">
        <v>473</v>
      </c>
      <c r="G253" s="270" t="s">
        <v>465</v>
      </c>
      <c r="H253" s="222">
        <f>H193</f>
        <v>3026.5</v>
      </c>
    </row>
    <row r="254" spans="6:8" ht="11.25">
      <c r="F254" s="270" t="s">
        <v>473</v>
      </c>
      <c r="G254" s="270" t="s">
        <v>469</v>
      </c>
      <c r="H254" s="222">
        <f>H213</f>
        <v>200</v>
      </c>
    </row>
    <row r="255" spans="6:8" ht="11.25">
      <c r="F255" s="123">
        <v>11</v>
      </c>
      <c r="G255" s="271"/>
      <c r="H255" s="221">
        <f>H218</f>
        <v>2223.9</v>
      </c>
    </row>
    <row r="256" spans="6:8" ht="11.25">
      <c r="F256" s="125">
        <v>11</v>
      </c>
      <c r="G256" s="270" t="s">
        <v>465</v>
      </c>
      <c r="H256" s="222">
        <f>H219</f>
        <v>2223.9</v>
      </c>
    </row>
    <row r="257" spans="6:8" ht="11.25">
      <c r="F257" s="122"/>
      <c r="G257" s="125"/>
      <c r="H257" s="269">
        <f>H255+H252+H249+H244+H241+H238+H236+H229</f>
        <v>21969.2</v>
      </c>
    </row>
  </sheetData>
  <sheetProtection/>
  <autoFilter ref="D1:D257"/>
  <mergeCells count="10">
    <mergeCell ref="B3:H3"/>
    <mergeCell ref="A2:H2"/>
    <mergeCell ref="D1:H1"/>
    <mergeCell ref="B4:H4"/>
    <mergeCell ref="A5:H5"/>
    <mergeCell ref="B8:G8"/>
    <mergeCell ref="H8:H9"/>
    <mergeCell ref="D9:F9"/>
    <mergeCell ref="A6:H6"/>
    <mergeCell ref="E7:H7"/>
  </mergeCells>
  <printOptions/>
  <pageMargins left="0.64" right="0.33" top="0.31" bottom="0.35" header="0.27" footer="0.3"/>
  <pageSetup horizontalDpi="600" verticalDpi="600" orientation="portrait" paperSize="9" scale="80" r:id="rId1"/>
  <ignoredErrors>
    <ignoredError sqref="B10:F14 B15:G17 B18:C18 D23:F24 D19:F21 G19:G22 B25:F25 G25:G28 D26:F36 B36:C36 B26:C32 B34:C34 B37:F45 A49:A51 B49:G51 D55:G59 B55:C56 G63:G64 B59:C64 D60:F67 B69:F75 G78:H79 G80:G81 B77:F82 G99 B96:F98 D100:E100 F100:G101 B102:G104 B126:G129 A130:C131 D132:F134 D139:F140 D142:F142 D144:F146 D175:F178 B148:F151 B153:F153 G152:G154 B159:C159 D160:F162 H171 D169:F170 D172:F173 D166:F167 D164:F164 H174 H168 H163 H165 G163:G174 G191 D181:F185 B181:C182 B137:C137 G186:H186 B170:C175 B155:C157 D155:E156 F155:F157 D136:F137 B187:C187 D187:F191 B189:C191 B192:F206 B207:G212 H207 H209:H212 B213:F226 B110:G124 H111:H121 G229 F255:G256 G231:G247 F229:F247 F248:G250 F252:G253 F251:G251 F254:G254 B54:G54 C53 G53" numberStoredAsText="1"/>
    <ignoredError sqref="H13 H30 H41 H109 H105:H107 A125 H125 H150" formula="1"/>
    <ignoredError sqref="B105:G107 B108:E109 F108:F109 G108:G109 B125:G125 H208" numberStoredAsText="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J264"/>
  <sheetViews>
    <sheetView zoomScalePageLayoutView="0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:J6"/>
    </sheetView>
  </sheetViews>
  <sheetFormatPr defaultColWidth="9.140625" defaultRowHeight="12.75"/>
  <cols>
    <col min="1" max="1" width="6.57421875" style="0" hidden="1" customWidth="1"/>
    <col min="2" max="2" width="61.00390625" style="0" customWidth="1"/>
    <col min="3" max="3" width="7.57421875" style="0" customWidth="1"/>
    <col min="4" max="4" width="6.7109375" style="0" customWidth="1"/>
    <col min="5" max="5" width="6.57421875" style="0" customWidth="1"/>
    <col min="6" max="6" width="4.8515625" style="0" customWidth="1"/>
    <col min="7" max="7" width="4.7109375" style="0" customWidth="1"/>
    <col min="8" max="8" width="6.8515625" style="0" customWidth="1"/>
    <col min="10" max="10" width="10.421875" style="0" customWidth="1"/>
  </cols>
  <sheetData>
    <row r="1" spans="2:9" ht="12.75">
      <c r="B1" s="119"/>
      <c r="C1" s="121"/>
      <c r="D1" s="121"/>
      <c r="E1" s="517" t="s">
        <v>35</v>
      </c>
      <c r="F1" s="517"/>
      <c r="G1" s="517"/>
      <c r="H1" s="517"/>
      <c r="I1" s="517"/>
    </row>
    <row r="2" spans="2:10" ht="25.5" customHeight="1">
      <c r="B2" s="516" t="s">
        <v>145</v>
      </c>
      <c r="C2" s="516"/>
      <c r="D2" s="516"/>
      <c r="E2" s="516"/>
      <c r="F2" s="516"/>
      <c r="G2" s="516"/>
      <c r="H2" s="516"/>
      <c r="I2" s="516"/>
      <c r="J2" s="516"/>
    </row>
    <row r="3" spans="2:10" ht="17.25" customHeight="1">
      <c r="B3" s="516" t="s">
        <v>273</v>
      </c>
      <c r="C3" s="516"/>
      <c r="D3" s="516"/>
      <c r="E3" s="516"/>
      <c r="F3" s="516"/>
      <c r="G3" s="516"/>
      <c r="H3" s="516"/>
      <c r="I3" s="516"/>
      <c r="J3" s="516"/>
    </row>
    <row r="4" spans="2:10" ht="12.75">
      <c r="B4" s="517" t="s">
        <v>523</v>
      </c>
      <c r="C4" s="517"/>
      <c r="D4" s="517"/>
      <c r="E4" s="517"/>
      <c r="F4" s="517"/>
      <c r="G4" s="517"/>
      <c r="H4" s="517"/>
      <c r="I4" s="517"/>
      <c r="J4" s="517"/>
    </row>
    <row r="5" spans="2:10" ht="27" customHeight="1">
      <c r="B5" s="527" t="s">
        <v>493</v>
      </c>
      <c r="C5" s="527"/>
      <c r="D5" s="527"/>
      <c r="E5" s="527"/>
      <c r="F5" s="527"/>
      <c r="G5" s="527"/>
      <c r="H5" s="527"/>
      <c r="I5" s="527"/>
      <c r="J5" s="527"/>
    </row>
    <row r="6" spans="2:10" ht="48" customHeight="1">
      <c r="B6" s="526" t="s">
        <v>363</v>
      </c>
      <c r="C6" s="526"/>
      <c r="D6" s="526"/>
      <c r="E6" s="526"/>
      <c r="F6" s="526"/>
      <c r="G6" s="526"/>
      <c r="H6" s="526"/>
      <c r="I6" s="526"/>
      <c r="J6" s="526"/>
    </row>
    <row r="7" spans="2:10" ht="23.25" customHeight="1">
      <c r="B7" s="272"/>
      <c r="C7" s="272"/>
      <c r="D7" s="272"/>
      <c r="E7" s="272"/>
      <c r="F7" s="272"/>
      <c r="G7" s="272"/>
      <c r="H7" s="272"/>
      <c r="I7" s="272"/>
      <c r="J7" s="272"/>
    </row>
    <row r="8" spans="1:10" ht="30" customHeight="1">
      <c r="A8" s="530" t="s">
        <v>262</v>
      </c>
      <c r="B8" s="528" t="s">
        <v>494</v>
      </c>
      <c r="C8" s="524" t="s">
        <v>275</v>
      </c>
      <c r="D8" s="524"/>
      <c r="E8" s="524"/>
      <c r="F8" s="524"/>
      <c r="G8" s="524"/>
      <c r="H8" s="524"/>
      <c r="I8" s="525" t="s">
        <v>245</v>
      </c>
      <c r="J8" s="525" t="s">
        <v>351</v>
      </c>
    </row>
    <row r="9" spans="1:10" ht="60.75" customHeight="1">
      <c r="A9" s="530"/>
      <c r="B9" s="529"/>
      <c r="C9" s="291" t="s">
        <v>497</v>
      </c>
      <c r="D9" s="291" t="s">
        <v>496</v>
      </c>
      <c r="E9" s="524" t="s">
        <v>495</v>
      </c>
      <c r="F9" s="524"/>
      <c r="G9" s="524"/>
      <c r="H9" s="291" t="s">
        <v>276</v>
      </c>
      <c r="I9" s="525"/>
      <c r="J9" s="525"/>
    </row>
    <row r="10" spans="1:10" ht="12.75">
      <c r="A10" s="3"/>
      <c r="B10" s="102" t="s">
        <v>277</v>
      </c>
      <c r="C10" s="95" t="s">
        <v>465</v>
      </c>
      <c r="D10" s="95"/>
      <c r="E10" s="95"/>
      <c r="F10" s="95"/>
      <c r="G10" s="95"/>
      <c r="H10" s="114"/>
      <c r="I10" s="220">
        <f>I11+I18+I39+I46+I51+I55</f>
        <v>7539.099999999999</v>
      </c>
      <c r="J10" s="220">
        <f>J11+J18+J39+J46+J51+J55</f>
        <v>7505</v>
      </c>
    </row>
    <row r="11" spans="1:10" ht="32.25">
      <c r="A11" s="3"/>
      <c r="B11" s="107" t="s">
        <v>150</v>
      </c>
      <c r="C11" s="96" t="s">
        <v>465</v>
      </c>
      <c r="D11" s="96" t="s">
        <v>466</v>
      </c>
      <c r="E11" s="96"/>
      <c r="F11" s="96"/>
      <c r="G11" s="96"/>
      <c r="H11" s="115"/>
      <c r="I11" s="155">
        <f>I12</f>
        <v>269.7</v>
      </c>
      <c r="J11" s="155">
        <f>J12</f>
        <v>270.4</v>
      </c>
    </row>
    <row r="12" spans="1:10" ht="12.75">
      <c r="A12" s="3"/>
      <c r="B12" s="103" t="s">
        <v>278</v>
      </c>
      <c r="C12" s="98" t="s">
        <v>465</v>
      </c>
      <c r="D12" s="98" t="s">
        <v>466</v>
      </c>
      <c r="E12" s="98" t="s">
        <v>279</v>
      </c>
      <c r="F12" s="98"/>
      <c r="G12" s="98"/>
      <c r="H12" s="110"/>
      <c r="I12" s="159">
        <f>I13</f>
        <v>269.7</v>
      </c>
      <c r="J12" s="159">
        <f>J13</f>
        <v>270.4</v>
      </c>
    </row>
    <row r="13" spans="1:10" ht="12.75">
      <c r="A13" s="3"/>
      <c r="B13" s="129" t="s">
        <v>284</v>
      </c>
      <c r="C13" s="130" t="s">
        <v>465</v>
      </c>
      <c r="D13" s="130" t="s">
        <v>466</v>
      </c>
      <c r="E13" s="130" t="s">
        <v>279</v>
      </c>
      <c r="F13" s="130" t="s">
        <v>281</v>
      </c>
      <c r="G13" s="130"/>
      <c r="H13" s="131"/>
      <c r="I13" s="161">
        <f>I14+I16</f>
        <v>269.7</v>
      </c>
      <c r="J13" s="161">
        <f>J14+J16</f>
        <v>270.4</v>
      </c>
    </row>
    <row r="14" spans="1:10" ht="22.5">
      <c r="A14" s="3"/>
      <c r="B14" s="128" t="s">
        <v>282</v>
      </c>
      <c r="C14" s="112" t="s">
        <v>465</v>
      </c>
      <c r="D14" s="112" t="s">
        <v>466</v>
      </c>
      <c r="E14" s="112" t="s">
        <v>279</v>
      </c>
      <c r="F14" s="112" t="s">
        <v>281</v>
      </c>
      <c r="G14" s="112" t="s">
        <v>283</v>
      </c>
      <c r="H14" s="112"/>
      <c r="I14" s="163">
        <f>I15</f>
        <v>259.2</v>
      </c>
      <c r="J14" s="163">
        <f>J15</f>
        <v>259.2</v>
      </c>
    </row>
    <row r="15" spans="1:10" ht="33.75">
      <c r="A15" s="3"/>
      <c r="B15" s="118" t="s">
        <v>288</v>
      </c>
      <c r="C15" s="116" t="s">
        <v>465</v>
      </c>
      <c r="D15" s="116" t="s">
        <v>466</v>
      </c>
      <c r="E15" s="116" t="s">
        <v>279</v>
      </c>
      <c r="F15" s="116" t="s">
        <v>281</v>
      </c>
      <c r="G15" s="116" t="s">
        <v>283</v>
      </c>
      <c r="H15" s="116">
        <v>100</v>
      </c>
      <c r="I15" s="156">
        <v>259.2</v>
      </c>
      <c r="J15" s="156">
        <v>259.2</v>
      </c>
    </row>
    <row r="16" spans="1:10" ht="12.75">
      <c r="A16" s="3"/>
      <c r="B16" s="133" t="s">
        <v>286</v>
      </c>
      <c r="C16" s="112" t="s">
        <v>465</v>
      </c>
      <c r="D16" s="112" t="s">
        <v>466</v>
      </c>
      <c r="E16" s="112" t="s">
        <v>279</v>
      </c>
      <c r="F16" s="112" t="s">
        <v>281</v>
      </c>
      <c r="G16" s="112" t="s">
        <v>285</v>
      </c>
      <c r="H16" s="112"/>
      <c r="I16" s="163">
        <f>I17</f>
        <v>10.5</v>
      </c>
      <c r="J16" s="163">
        <f>J17</f>
        <v>11.2</v>
      </c>
    </row>
    <row r="17" spans="1:10" ht="12.75">
      <c r="A17" s="3"/>
      <c r="B17" s="108" t="s">
        <v>312</v>
      </c>
      <c r="C17" s="244"/>
      <c r="D17" s="244"/>
      <c r="E17" s="244"/>
      <c r="F17" s="244"/>
      <c r="G17" s="244"/>
      <c r="H17" s="111" t="s">
        <v>287</v>
      </c>
      <c r="I17" s="222">
        <v>10.5</v>
      </c>
      <c r="J17" s="222">
        <v>11.2</v>
      </c>
    </row>
    <row r="18" spans="1:10" ht="32.25">
      <c r="A18" s="3"/>
      <c r="B18" s="134" t="s">
        <v>468</v>
      </c>
      <c r="C18" s="145" t="s">
        <v>465</v>
      </c>
      <c r="D18" s="145" t="s">
        <v>469</v>
      </c>
      <c r="E18" s="145"/>
      <c r="F18" s="145"/>
      <c r="G18" s="145"/>
      <c r="H18" s="115"/>
      <c r="I18" s="155">
        <f>I19+I29</f>
        <v>5007.5</v>
      </c>
      <c r="J18" s="155">
        <f>J19+J29</f>
        <v>4819.5</v>
      </c>
    </row>
    <row r="19" spans="1:10" ht="12.75">
      <c r="A19" s="3"/>
      <c r="B19" s="135" t="s">
        <v>289</v>
      </c>
      <c r="C19" s="146" t="s">
        <v>465</v>
      </c>
      <c r="D19" s="146" t="s">
        <v>469</v>
      </c>
      <c r="E19" s="146" t="s">
        <v>290</v>
      </c>
      <c r="F19" s="146"/>
      <c r="G19" s="146"/>
      <c r="H19" s="110"/>
      <c r="I19" s="151">
        <f>I20+I23</f>
        <v>5007.5</v>
      </c>
      <c r="J19" s="151">
        <f>J20+J23</f>
        <v>4819.5</v>
      </c>
    </row>
    <row r="20" spans="1:10" ht="12.75">
      <c r="A20" s="3"/>
      <c r="B20" s="141" t="s">
        <v>291</v>
      </c>
      <c r="C20" s="147" t="s">
        <v>465</v>
      </c>
      <c r="D20" s="147" t="s">
        <v>469</v>
      </c>
      <c r="E20" s="147" t="s">
        <v>290</v>
      </c>
      <c r="F20" s="147" t="s">
        <v>281</v>
      </c>
      <c r="G20" s="147"/>
      <c r="H20" s="131"/>
      <c r="I20" s="166">
        <f>I21</f>
        <v>657</v>
      </c>
      <c r="J20" s="166">
        <f>J21</f>
        <v>657</v>
      </c>
    </row>
    <row r="21" spans="1:10" ht="21.75">
      <c r="A21" s="3"/>
      <c r="B21" s="100" t="s">
        <v>282</v>
      </c>
      <c r="C21" s="144" t="s">
        <v>465</v>
      </c>
      <c r="D21" s="144" t="s">
        <v>469</v>
      </c>
      <c r="E21" s="144">
        <v>92</v>
      </c>
      <c r="F21" s="144" t="s">
        <v>281</v>
      </c>
      <c r="G21" s="144" t="s">
        <v>283</v>
      </c>
      <c r="H21" s="112"/>
      <c r="I21" s="202">
        <f>I22</f>
        <v>657</v>
      </c>
      <c r="J21" s="202">
        <f>J22</f>
        <v>657</v>
      </c>
    </row>
    <row r="22" spans="1:10" ht="33.75">
      <c r="A22" s="3"/>
      <c r="B22" s="118" t="s">
        <v>288</v>
      </c>
      <c r="C22" s="148" t="s">
        <v>465</v>
      </c>
      <c r="D22" s="148" t="s">
        <v>469</v>
      </c>
      <c r="E22" s="148" t="s">
        <v>290</v>
      </c>
      <c r="F22" s="148" t="s">
        <v>281</v>
      </c>
      <c r="G22" s="148" t="s">
        <v>313</v>
      </c>
      <c r="H22" s="116" t="s">
        <v>310</v>
      </c>
      <c r="I22" s="222">
        <v>657</v>
      </c>
      <c r="J22" s="222">
        <v>657</v>
      </c>
    </row>
    <row r="23" spans="1:10" ht="12.75">
      <c r="A23" s="3"/>
      <c r="B23" s="141" t="s">
        <v>292</v>
      </c>
      <c r="C23" s="130" t="s">
        <v>465</v>
      </c>
      <c r="D23" s="130" t="s">
        <v>469</v>
      </c>
      <c r="E23" s="130" t="s">
        <v>290</v>
      </c>
      <c r="F23" s="130" t="s">
        <v>293</v>
      </c>
      <c r="G23" s="130"/>
      <c r="H23" s="131"/>
      <c r="I23" s="166">
        <f>I24+I26</f>
        <v>4350.5</v>
      </c>
      <c r="J23" s="166">
        <f>J24+J26</f>
        <v>4162.5</v>
      </c>
    </row>
    <row r="24" spans="1:10" ht="21.75">
      <c r="A24" s="3"/>
      <c r="B24" s="100" t="s">
        <v>282</v>
      </c>
      <c r="C24" s="101" t="s">
        <v>465</v>
      </c>
      <c r="D24" s="101" t="s">
        <v>469</v>
      </c>
      <c r="E24" s="101" t="s">
        <v>290</v>
      </c>
      <c r="F24" s="101" t="s">
        <v>293</v>
      </c>
      <c r="G24" s="101" t="s">
        <v>283</v>
      </c>
      <c r="H24" s="112"/>
      <c r="I24" s="163">
        <f>I25</f>
        <v>3217.1</v>
      </c>
      <c r="J24" s="163">
        <f>J25</f>
        <v>3217.1</v>
      </c>
    </row>
    <row r="25" spans="1:10" ht="33.75">
      <c r="A25" s="3"/>
      <c r="B25" s="118" t="s">
        <v>288</v>
      </c>
      <c r="C25" s="116" t="s">
        <v>465</v>
      </c>
      <c r="D25" s="116" t="s">
        <v>469</v>
      </c>
      <c r="E25" s="116" t="s">
        <v>290</v>
      </c>
      <c r="F25" s="116" t="s">
        <v>293</v>
      </c>
      <c r="G25" s="116" t="s">
        <v>283</v>
      </c>
      <c r="H25" s="116" t="s">
        <v>310</v>
      </c>
      <c r="I25" s="222">
        <v>3217.1</v>
      </c>
      <c r="J25" s="222">
        <v>3217.1</v>
      </c>
    </row>
    <row r="26" spans="1:10" ht="12.75">
      <c r="A26" s="3"/>
      <c r="B26" s="113" t="s">
        <v>286</v>
      </c>
      <c r="C26" s="101" t="s">
        <v>465</v>
      </c>
      <c r="D26" s="101" t="s">
        <v>469</v>
      </c>
      <c r="E26" s="101" t="s">
        <v>290</v>
      </c>
      <c r="F26" s="101" t="s">
        <v>293</v>
      </c>
      <c r="G26" s="101" t="s">
        <v>285</v>
      </c>
      <c r="H26" s="112"/>
      <c r="I26" s="202">
        <f>I27+I28</f>
        <v>1133.4</v>
      </c>
      <c r="J26" s="202">
        <f>J27+J28</f>
        <v>945.4</v>
      </c>
    </row>
    <row r="27" spans="1:10" ht="12.75">
      <c r="A27" s="3"/>
      <c r="B27" s="108" t="s">
        <v>312</v>
      </c>
      <c r="C27" s="116" t="s">
        <v>465</v>
      </c>
      <c r="D27" s="116" t="s">
        <v>469</v>
      </c>
      <c r="E27" s="116" t="s">
        <v>290</v>
      </c>
      <c r="F27" s="116" t="s">
        <v>293</v>
      </c>
      <c r="G27" s="116" t="s">
        <v>285</v>
      </c>
      <c r="H27" s="116" t="s">
        <v>287</v>
      </c>
      <c r="I27" s="222">
        <v>1101.9</v>
      </c>
      <c r="J27" s="222">
        <v>913.9</v>
      </c>
    </row>
    <row r="28" spans="1:10" ht="12.75">
      <c r="A28" s="3"/>
      <c r="B28" s="117" t="s">
        <v>314</v>
      </c>
      <c r="C28" s="116" t="s">
        <v>465</v>
      </c>
      <c r="D28" s="116" t="s">
        <v>469</v>
      </c>
      <c r="E28" s="116" t="s">
        <v>290</v>
      </c>
      <c r="F28" s="116" t="s">
        <v>293</v>
      </c>
      <c r="G28" s="116" t="s">
        <v>285</v>
      </c>
      <c r="H28" s="116" t="s">
        <v>311</v>
      </c>
      <c r="I28" s="222">
        <v>31.5</v>
      </c>
      <c r="J28" s="222">
        <v>31.5</v>
      </c>
    </row>
    <row r="29" spans="1:10" ht="21.75" hidden="1">
      <c r="A29" s="3"/>
      <c r="B29" s="137" t="s">
        <v>294</v>
      </c>
      <c r="C29" s="98" t="s">
        <v>465</v>
      </c>
      <c r="D29" s="98" t="s">
        <v>469</v>
      </c>
      <c r="E29" s="98" t="s">
        <v>295</v>
      </c>
      <c r="F29" s="98"/>
      <c r="G29" s="98"/>
      <c r="H29" s="110"/>
      <c r="I29" s="151">
        <f>I30</f>
        <v>0</v>
      </c>
      <c r="J29" s="151">
        <f>J30</f>
        <v>0</v>
      </c>
    </row>
    <row r="30" spans="1:10" ht="32.25" hidden="1">
      <c r="A30" s="3"/>
      <c r="B30" s="143" t="s">
        <v>296</v>
      </c>
      <c r="C30" s="130" t="s">
        <v>465</v>
      </c>
      <c r="D30" s="130" t="s">
        <v>469</v>
      </c>
      <c r="E30" s="130">
        <v>97</v>
      </c>
      <c r="F30" s="130">
        <v>2</v>
      </c>
      <c r="G30" s="130"/>
      <c r="H30" s="132"/>
      <c r="I30" s="166">
        <f>I31+I33+I35+I37</f>
        <v>0</v>
      </c>
      <c r="J30" s="166">
        <f>J31+J33+J35+J37</f>
        <v>0</v>
      </c>
    </row>
    <row r="31" spans="1:10" ht="32.25" hidden="1">
      <c r="A31" s="3"/>
      <c r="B31" s="100" t="s">
        <v>298</v>
      </c>
      <c r="C31" s="101" t="s">
        <v>465</v>
      </c>
      <c r="D31" s="101" t="s">
        <v>469</v>
      </c>
      <c r="E31" s="101" t="s">
        <v>295</v>
      </c>
      <c r="F31" s="101" t="s">
        <v>293</v>
      </c>
      <c r="G31" s="101">
        <v>8507</v>
      </c>
      <c r="H31" s="126"/>
      <c r="I31" s="202">
        <f>I32</f>
        <v>0</v>
      </c>
      <c r="J31" s="202">
        <f>J32</f>
        <v>0</v>
      </c>
    </row>
    <row r="32" spans="1:10" ht="12.75" hidden="1">
      <c r="A32" s="3"/>
      <c r="B32" s="149" t="s">
        <v>315</v>
      </c>
      <c r="C32" s="116" t="s">
        <v>465</v>
      </c>
      <c r="D32" s="116" t="s">
        <v>469</v>
      </c>
      <c r="E32" s="116" t="s">
        <v>295</v>
      </c>
      <c r="F32" s="116" t="s">
        <v>293</v>
      </c>
      <c r="G32" s="116" t="s">
        <v>299</v>
      </c>
      <c r="H32" s="127">
        <v>500</v>
      </c>
      <c r="I32" s="222"/>
      <c r="J32" s="222"/>
    </row>
    <row r="33" spans="1:10" ht="21.75" hidden="1">
      <c r="A33" s="3"/>
      <c r="B33" s="100" t="s">
        <v>300</v>
      </c>
      <c r="C33" s="101" t="s">
        <v>465</v>
      </c>
      <c r="D33" s="101" t="s">
        <v>469</v>
      </c>
      <c r="E33" s="101" t="s">
        <v>295</v>
      </c>
      <c r="F33" s="101" t="s">
        <v>293</v>
      </c>
      <c r="G33" s="101">
        <v>8510</v>
      </c>
      <c r="H33" s="126"/>
      <c r="I33" s="202">
        <f>I34</f>
        <v>0</v>
      </c>
      <c r="J33" s="202">
        <f>J34</f>
        <v>0</v>
      </c>
    </row>
    <row r="34" spans="1:10" ht="12.75" hidden="1">
      <c r="A34" s="3"/>
      <c r="B34" s="149" t="s">
        <v>315</v>
      </c>
      <c r="C34" s="116" t="s">
        <v>465</v>
      </c>
      <c r="D34" s="116" t="s">
        <v>469</v>
      </c>
      <c r="E34" s="116" t="s">
        <v>295</v>
      </c>
      <c r="F34" s="116" t="s">
        <v>293</v>
      </c>
      <c r="G34" s="116" t="s">
        <v>301</v>
      </c>
      <c r="H34" s="127">
        <v>500</v>
      </c>
      <c r="I34" s="222"/>
      <c r="J34" s="222"/>
    </row>
    <row r="35" spans="1:10" ht="21.75" hidden="1">
      <c r="A35" s="3"/>
      <c r="B35" s="100" t="s">
        <v>302</v>
      </c>
      <c r="C35" s="101" t="s">
        <v>465</v>
      </c>
      <c r="D35" s="101" t="s">
        <v>469</v>
      </c>
      <c r="E35" s="101" t="s">
        <v>295</v>
      </c>
      <c r="F35" s="101" t="s">
        <v>293</v>
      </c>
      <c r="G35" s="101">
        <v>8511</v>
      </c>
      <c r="H35" s="126"/>
      <c r="I35" s="202">
        <f>I36</f>
        <v>0</v>
      </c>
      <c r="J35" s="202">
        <f>J36</f>
        <v>0</v>
      </c>
    </row>
    <row r="36" spans="1:10" ht="12.75" hidden="1">
      <c r="A36" s="3"/>
      <c r="B36" s="149" t="s">
        <v>315</v>
      </c>
      <c r="C36" s="116" t="s">
        <v>465</v>
      </c>
      <c r="D36" s="116" t="s">
        <v>469</v>
      </c>
      <c r="E36" s="116" t="s">
        <v>295</v>
      </c>
      <c r="F36" s="116" t="s">
        <v>293</v>
      </c>
      <c r="G36" s="116" t="s">
        <v>303</v>
      </c>
      <c r="H36" s="127">
        <v>500</v>
      </c>
      <c r="I36" s="222"/>
      <c r="J36" s="222"/>
    </row>
    <row r="37" spans="1:10" ht="21.75" hidden="1">
      <c r="A37" s="3"/>
      <c r="B37" s="100" t="s">
        <v>304</v>
      </c>
      <c r="C37" s="101" t="s">
        <v>465</v>
      </c>
      <c r="D37" s="101" t="s">
        <v>469</v>
      </c>
      <c r="E37" s="101" t="s">
        <v>295</v>
      </c>
      <c r="F37" s="101" t="s">
        <v>293</v>
      </c>
      <c r="G37" s="101" t="s">
        <v>305</v>
      </c>
      <c r="H37" s="126"/>
      <c r="I37" s="202">
        <f>I38</f>
        <v>0</v>
      </c>
      <c r="J37" s="202">
        <f>J38</f>
        <v>0</v>
      </c>
    </row>
    <row r="38" spans="1:10" ht="12.75" hidden="1">
      <c r="A38" s="3"/>
      <c r="B38" s="149" t="s">
        <v>315</v>
      </c>
      <c r="C38" s="116" t="s">
        <v>465</v>
      </c>
      <c r="D38" s="116" t="s">
        <v>469</v>
      </c>
      <c r="E38" s="116" t="s">
        <v>295</v>
      </c>
      <c r="F38" s="116" t="s">
        <v>293</v>
      </c>
      <c r="G38" s="116" t="s">
        <v>305</v>
      </c>
      <c r="H38" s="127">
        <v>500</v>
      </c>
      <c r="I38" s="222"/>
      <c r="J38" s="222"/>
    </row>
    <row r="39" spans="1:10" ht="21" hidden="1">
      <c r="A39" s="3"/>
      <c r="B39" s="152" t="s">
        <v>141</v>
      </c>
      <c r="C39" s="96" t="s">
        <v>465</v>
      </c>
      <c r="D39" s="96" t="s">
        <v>142</v>
      </c>
      <c r="E39" s="96"/>
      <c r="F39" s="96"/>
      <c r="G39" s="96"/>
      <c r="H39" s="123"/>
      <c r="I39" s="155">
        <f>I40</f>
        <v>0</v>
      </c>
      <c r="J39" s="155">
        <f>J40</f>
        <v>0</v>
      </c>
    </row>
    <row r="40" spans="1:10" ht="21.75" hidden="1">
      <c r="A40" s="3"/>
      <c r="B40" s="137" t="s">
        <v>294</v>
      </c>
      <c r="C40" s="98" t="s">
        <v>465</v>
      </c>
      <c r="D40" s="98" t="s">
        <v>142</v>
      </c>
      <c r="E40" s="98" t="s">
        <v>295</v>
      </c>
      <c r="F40" s="98"/>
      <c r="G40" s="98"/>
      <c r="H40" s="110"/>
      <c r="I40" s="159">
        <f>I41</f>
        <v>0</v>
      </c>
      <c r="J40" s="159">
        <f>J41</f>
        <v>0</v>
      </c>
    </row>
    <row r="41" spans="1:10" ht="32.25" hidden="1">
      <c r="A41" s="3"/>
      <c r="B41" s="143" t="s">
        <v>296</v>
      </c>
      <c r="C41" s="130" t="s">
        <v>465</v>
      </c>
      <c r="D41" s="130" t="s">
        <v>142</v>
      </c>
      <c r="E41" s="130">
        <v>97</v>
      </c>
      <c r="F41" s="130">
        <v>2</v>
      </c>
      <c r="G41" s="130"/>
      <c r="H41" s="132"/>
      <c r="I41" s="161">
        <f>I42+I44</f>
        <v>0</v>
      </c>
      <c r="J41" s="161">
        <f>J42+J44</f>
        <v>0</v>
      </c>
    </row>
    <row r="42" spans="1:10" ht="21.75" hidden="1">
      <c r="A42" s="3"/>
      <c r="B42" s="100" t="s">
        <v>316</v>
      </c>
      <c r="C42" s="101" t="s">
        <v>465</v>
      </c>
      <c r="D42" s="101" t="s">
        <v>142</v>
      </c>
      <c r="E42" s="101" t="s">
        <v>295</v>
      </c>
      <c r="F42" s="101" t="s">
        <v>293</v>
      </c>
      <c r="G42" s="101">
        <v>8503</v>
      </c>
      <c r="H42" s="126"/>
      <c r="I42" s="163">
        <f>I43</f>
        <v>0</v>
      </c>
      <c r="J42" s="163">
        <f>J43</f>
        <v>0</v>
      </c>
    </row>
    <row r="43" spans="1:10" ht="12.75" hidden="1">
      <c r="A43" s="3"/>
      <c r="B43" s="149" t="s">
        <v>315</v>
      </c>
      <c r="C43" s="116" t="s">
        <v>465</v>
      </c>
      <c r="D43" s="116" t="s">
        <v>142</v>
      </c>
      <c r="E43" s="116" t="s">
        <v>295</v>
      </c>
      <c r="F43" s="116" t="s">
        <v>293</v>
      </c>
      <c r="G43" s="116" t="s">
        <v>317</v>
      </c>
      <c r="H43" s="127">
        <v>500</v>
      </c>
      <c r="I43" s="222"/>
      <c r="J43" s="222"/>
    </row>
    <row r="44" spans="1:10" ht="21.75" hidden="1">
      <c r="A44" s="3"/>
      <c r="B44" s="100" t="s">
        <v>318</v>
      </c>
      <c r="C44" s="101" t="s">
        <v>465</v>
      </c>
      <c r="D44" s="101" t="s">
        <v>142</v>
      </c>
      <c r="E44" s="101" t="s">
        <v>295</v>
      </c>
      <c r="F44" s="101" t="s">
        <v>293</v>
      </c>
      <c r="G44" s="101">
        <v>8504</v>
      </c>
      <c r="H44" s="126"/>
      <c r="I44" s="163">
        <f>I45</f>
        <v>0</v>
      </c>
      <c r="J44" s="163">
        <f>J45</f>
        <v>0</v>
      </c>
    </row>
    <row r="45" spans="1:10" ht="12.75" hidden="1">
      <c r="A45" s="3"/>
      <c r="B45" s="149" t="s">
        <v>315</v>
      </c>
      <c r="C45" s="116" t="s">
        <v>465</v>
      </c>
      <c r="D45" s="116" t="s">
        <v>142</v>
      </c>
      <c r="E45" s="116" t="s">
        <v>295</v>
      </c>
      <c r="F45" s="116" t="s">
        <v>293</v>
      </c>
      <c r="G45" s="116" t="s">
        <v>319</v>
      </c>
      <c r="H45" s="127">
        <v>500</v>
      </c>
      <c r="I45" s="222"/>
      <c r="J45" s="222"/>
    </row>
    <row r="46" spans="1:10" ht="12.75" hidden="1">
      <c r="A46" s="3"/>
      <c r="B46" s="134" t="s">
        <v>320</v>
      </c>
      <c r="C46" s="96" t="s">
        <v>465</v>
      </c>
      <c r="D46" s="96" t="s">
        <v>472</v>
      </c>
      <c r="E46" s="96"/>
      <c r="F46" s="96"/>
      <c r="G46" s="96"/>
      <c r="H46" s="167"/>
      <c r="I46" s="155">
        <f aca="true" t="shared" si="0" ref="I46:J49">I47</f>
        <v>0</v>
      </c>
      <c r="J46" s="155">
        <f t="shared" si="0"/>
        <v>0</v>
      </c>
    </row>
    <row r="47" spans="1:10" ht="12.75" hidden="1">
      <c r="A47" s="3"/>
      <c r="B47" s="137" t="s">
        <v>321</v>
      </c>
      <c r="C47" s="98" t="s">
        <v>465</v>
      </c>
      <c r="D47" s="98" t="s">
        <v>472</v>
      </c>
      <c r="E47" s="98" t="s">
        <v>322</v>
      </c>
      <c r="F47" s="98"/>
      <c r="G47" s="98"/>
      <c r="H47" s="158"/>
      <c r="I47" s="151">
        <f t="shared" si="0"/>
        <v>0</v>
      </c>
      <c r="J47" s="151">
        <f t="shared" si="0"/>
        <v>0</v>
      </c>
    </row>
    <row r="48" spans="1:10" ht="42.75" hidden="1">
      <c r="A48" s="3"/>
      <c r="B48" s="164" t="s">
        <v>323</v>
      </c>
      <c r="C48" s="130" t="s">
        <v>465</v>
      </c>
      <c r="D48" s="130" t="s">
        <v>472</v>
      </c>
      <c r="E48" s="130" t="s">
        <v>322</v>
      </c>
      <c r="F48" s="130" t="s">
        <v>281</v>
      </c>
      <c r="G48" s="130"/>
      <c r="H48" s="160"/>
      <c r="I48" s="166">
        <f t="shared" si="0"/>
        <v>0</v>
      </c>
      <c r="J48" s="166">
        <f t="shared" si="0"/>
        <v>0</v>
      </c>
    </row>
    <row r="49" spans="1:10" ht="22.5" hidden="1">
      <c r="A49" s="3"/>
      <c r="B49" s="150" t="s">
        <v>324</v>
      </c>
      <c r="C49" s="112" t="s">
        <v>465</v>
      </c>
      <c r="D49" s="112" t="s">
        <v>472</v>
      </c>
      <c r="E49" s="112" t="s">
        <v>322</v>
      </c>
      <c r="F49" s="112" t="s">
        <v>281</v>
      </c>
      <c r="G49" s="112" t="s">
        <v>325</v>
      </c>
      <c r="H49" s="162"/>
      <c r="I49" s="163">
        <f t="shared" si="0"/>
        <v>0</v>
      </c>
      <c r="J49" s="163">
        <f t="shared" si="0"/>
        <v>0</v>
      </c>
    </row>
    <row r="50" spans="1:10" ht="12.75" hidden="1">
      <c r="A50" s="3"/>
      <c r="B50" s="169" t="s">
        <v>326</v>
      </c>
      <c r="C50" s="116" t="s">
        <v>465</v>
      </c>
      <c r="D50" s="116" t="s">
        <v>472</v>
      </c>
      <c r="E50" s="116" t="s">
        <v>322</v>
      </c>
      <c r="F50" s="116" t="s">
        <v>281</v>
      </c>
      <c r="G50" s="116" t="s">
        <v>325</v>
      </c>
      <c r="H50" s="148" t="s">
        <v>287</v>
      </c>
      <c r="I50" s="156"/>
      <c r="J50" s="156"/>
    </row>
    <row r="51" spans="1:10" ht="12.75">
      <c r="A51" s="3"/>
      <c r="B51" s="134" t="s">
        <v>460</v>
      </c>
      <c r="C51" s="96" t="s">
        <v>465</v>
      </c>
      <c r="D51" s="96" t="s">
        <v>149</v>
      </c>
      <c r="E51" s="96"/>
      <c r="F51" s="96"/>
      <c r="G51" s="96"/>
      <c r="H51" s="167"/>
      <c r="I51" s="155">
        <f aca="true" t="shared" si="1" ref="I51:J53">I52</f>
        <v>50</v>
      </c>
      <c r="J51" s="155">
        <f t="shared" si="1"/>
        <v>50</v>
      </c>
    </row>
    <row r="52" spans="1:10" ht="12.75">
      <c r="A52" s="3"/>
      <c r="B52" s="137" t="s">
        <v>460</v>
      </c>
      <c r="C52" s="98" t="s">
        <v>465</v>
      </c>
      <c r="D52" s="98">
        <v>11</v>
      </c>
      <c r="E52" s="98" t="s">
        <v>518</v>
      </c>
      <c r="F52" s="98"/>
      <c r="G52" s="98"/>
      <c r="H52" s="110"/>
      <c r="I52" s="151">
        <f t="shared" si="1"/>
        <v>50</v>
      </c>
      <c r="J52" s="151">
        <f t="shared" si="1"/>
        <v>50</v>
      </c>
    </row>
    <row r="53" spans="1:10" ht="21.75">
      <c r="A53" s="3"/>
      <c r="B53" s="168" t="s">
        <v>521</v>
      </c>
      <c r="C53" s="130" t="s">
        <v>465</v>
      </c>
      <c r="D53" s="130" t="s">
        <v>149</v>
      </c>
      <c r="E53" s="130" t="s">
        <v>518</v>
      </c>
      <c r="F53" s="130" t="s">
        <v>281</v>
      </c>
      <c r="G53" s="130" t="s">
        <v>519</v>
      </c>
      <c r="H53" s="131"/>
      <c r="I53" s="166">
        <f t="shared" si="1"/>
        <v>50</v>
      </c>
      <c r="J53" s="166">
        <f t="shared" si="1"/>
        <v>50</v>
      </c>
    </row>
    <row r="54" spans="1:10" ht="12.75">
      <c r="A54" s="3"/>
      <c r="B54" s="117" t="s">
        <v>314</v>
      </c>
      <c r="C54" s="244"/>
      <c r="D54" s="244"/>
      <c r="E54" s="244"/>
      <c r="F54" s="244"/>
      <c r="G54" s="244"/>
      <c r="H54" s="111" t="s">
        <v>311</v>
      </c>
      <c r="I54" s="222">
        <v>50</v>
      </c>
      <c r="J54" s="222">
        <v>50</v>
      </c>
    </row>
    <row r="55" spans="1:10" ht="12.75">
      <c r="A55" s="3"/>
      <c r="B55" s="134" t="s">
        <v>475</v>
      </c>
      <c r="C55" s="96" t="s">
        <v>465</v>
      </c>
      <c r="D55" s="96" t="s">
        <v>327</v>
      </c>
      <c r="E55" s="96"/>
      <c r="F55" s="96"/>
      <c r="G55" s="96"/>
      <c r="H55" s="123"/>
      <c r="I55" s="155">
        <f>I56+I60+I65+I69+I73</f>
        <v>2211.8999999999996</v>
      </c>
      <c r="J55" s="155">
        <f>J56+J60+J65+J69+J73</f>
        <v>2365.1</v>
      </c>
    </row>
    <row r="56" spans="1:10" ht="21.75">
      <c r="A56" s="3"/>
      <c r="B56" s="137" t="s">
        <v>294</v>
      </c>
      <c r="C56" s="98" t="s">
        <v>465</v>
      </c>
      <c r="D56" s="98" t="s">
        <v>327</v>
      </c>
      <c r="E56" s="98" t="s">
        <v>295</v>
      </c>
      <c r="F56" s="98"/>
      <c r="G56" s="98"/>
      <c r="H56" s="110"/>
      <c r="I56" s="151">
        <f aca="true" t="shared" si="2" ref="I56:J58">I57</f>
        <v>36</v>
      </c>
      <c r="J56" s="151">
        <f t="shared" si="2"/>
        <v>36</v>
      </c>
    </row>
    <row r="57" spans="1:10" ht="21.75">
      <c r="A57" s="3"/>
      <c r="B57" s="168" t="s">
        <v>306</v>
      </c>
      <c r="C57" s="130" t="s">
        <v>465</v>
      </c>
      <c r="D57" s="130" t="s">
        <v>327</v>
      </c>
      <c r="E57" s="130" t="s">
        <v>295</v>
      </c>
      <c r="F57" s="130" t="s">
        <v>307</v>
      </c>
      <c r="G57" s="130"/>
      <c r="H57" s="131"/>
      <c r="I57" s="166">
        <f t="shared" si="2"/>
        <v>36</v>
      </c>
      <c r="J57" s="166">
        <f t="shared" si="2"/>
        <v>36</v>
      </c>
    </row>
    <row r="58" spans="1:10" ht="32.25">
      <c r="A58" s="3"/>
      <c r="B58" s="100" t="s">
        <v>308</v>
      </c>
      <c r="C58" s="101" t="s">
        <v>465</v>
      </c>
      <c r="D58" s="101" t="s">
        <v>327</v>
      </c>
      <c r="E58" s="101" t="s">
        <v>295</v>
      </c>
      <c r="F58" s="101" t="s">
        <v>307</v>
      </c>
      <c r="G58" s="101" t="s">
        <v>309</v>
      </c>
      <c r="H58" s="112"/>
      <c r="I58" s="202">
        <f t="shared" si="2"/>
        <v>36</v>
      </c>
      <c r="J58" s="202">
        <f t="shared" si="2"/>
        <v>36</v>
      </c>
    </row>
    <row r="59" spans="1:10" ht="12.75">
      <c r="A59" s="3"/>
      <c r="B59" s="136"/>
      <c r="C59" s="116" t="s">
        <v>465</v>
      </c>
      <c r="D59" s="116" t="s">
        <v>327</v>
      </c>
      <c r="E59" s="116" t="s">
        <v>295</v>
      </c>
      <c r="F59" s="116" t="s">
        <v>307</v>
      </c>
      <c r="G59" s="116" t="s">
        <v>309</v>
      </c>
      <c r="H59" s="116" t="s">
        <v>336</v>
      </c>
      <c r="I59" s="222">
        <v>36</v>
      </c>
      <c r="J59" s="222">
        <v>36</v>
      </c>
    </row>
    <row r="60" spans="1:10" ht="21.75">
      <c r="A60" s="3"/>
      <c r="B60" s="135" t="s">
        <v>338</v>
      </c>
      <c r="C60" s="98" t="s">
        <v>465</v>
      </c>
      <c r="D60" s="98" t="s">
        <v>327</v>
      </c>
      <c r="E60" s="98" t="s">
        <v>467</v>
      </c>
      <c r="F60" s="98"/>
      <c r="G60" s="98"/>
      <c r="H60" s="110"/>
      <c r="I60" s="151">
        <f>I61</f>
        <v>1449.3999999999999</v>
      </c>
      <c r="J60" s="151">
        <f>J61</f>
        <v>1457.3999999999999</v>
      </c>
    </row>
    <row r="61" spans="1:10" ht="53.25">
      <c r="A61" s="3"/>
      <c r="B61" s="141" t="s">
        <v>89</v>
      </c>
      <c r="C61" s="130" t="s">
        <v>465</v>
      </c>
      <c r="D61" s="130" t="s">
        <v>327</v>
      </c>
      <c r="E61" s="130" t="s">
        <v>467</v>
      </c>
      <c r="F61" s="130" t="s">
        <v>281</v>
      </c>
      <c r="G61" s="130"/>
      <c r="H61" s="131"/>
      <c r="I61" s="166">
        <f>I62</f>
        <v>1449.3999999999999</v>
      </c>
      <c r="J61" s="166">
        <f>J62</f>
        <v>1457.3999999999999</v>
      </c>
    </row>
    <row r="62" spans="1:10" ht="56.25">
      <c r="A62" s="3"/>
      <c r="B62" s="133" t="s">
        <v>90</v>
      </c>
      <c r="C62" s="101" t="s">
        <v>465</v>
      </c>
      <c r="D62" s="101" t="s">
        <v>327</v>
      </c>
      <c r="E62" s="101" t="s">
        <v>467</v>
      </c>
      <c r="F62" s="101" t="s">
        <v>281</v>
      </c>
      <c r="G62" s="101" t="s">
        <v>329</v>
      </c>
      <c r="H62" s="112"/>
      <c r="I62" s="202">
        <f>I63+I64</f>
        <v>1449.3999999999999</v>
      </c>
      <c r="J62" s="202">
        <f>J63+J64</f>
        <v>1457.3999999999999</v>
      </c>
    </row>
    <row r="63" spans="1:10" ht="33.75">
      <c r="A63" s="3"/>
      <c r="B63" s="118" t="s">
        <v>288</v>
      </c>
      <c r="C63" s="116" t="s">
        <v>465</v>
      </c>
      <c r="D63" s="116" t="s">
        <v>327</v>
      </c>
      <c r="E63" s="116" t="s">
        <v>467</v>
      </c>
      <c r="F63" s="116" t="s">
        <v>281</v>
      </c>
      <c r="G63" s="116" t="s">
        <v>329</v>
      </c>
      <c r="H63" s="116" t="s">
        <v>310</v>
      </c>
      <c r="I63" s="222">
        <v>1305.3</v>
      </c>
      <c r="J63" s="222">
        <v>1305.3</v>
      </c>
    </row>
    <row r="64" spans="1:10" ht="12.75">
      <c r="A64" s="3"/>
      <c r="B64" s="169" t="s">
        <v>326</v>
      </c>
      <c r="C64" s="116" t="s">
        <v>465</v>
      </c>
      <c r="D64" s="116" t="s">
        <v>327</v>
      </c>
      <c r="E64" s="116" t="s">
        <v>467</v>
      </c>
      <c r="F64" s="116" t="s">
        <v>281</v>
      </c>
      <c r="G64" s="116" t="s">
        <v>329</v>
      </c>
      <c r="H64" s="116" t="s">
        <v>287</v>
      </c>
      <c r="I64" s="222">
        <v>144.1</v>
      </c>
      <c r="J64" s="222">
        <v>152.1</v>
      </c>
    </row>
    <row r="65" spans="1:10" ht="12.75">
      <c r="A65" s="3"/>
      <c r="B65" s="135" t="s">
        <v>289</v>
      </c>
      <c r="C65" s="98" t="s">
        <v>465</v>
      </c>
      <c r="D65" s="98" t="s">
        <v>327</v>
      </c>
      <c r="E65" s="98" t="s">
        <v>290</v>
      </c>
      <c r="F65" s="98"/>
      <c r="G65" s="98"/>
      <c r="H65" s="110"/>
      <c r="I65" s="151">
        <f aca="true" t="shared" si="3" ref="I65:J67">I66</f>
        <v>124</v>
      </c>
      <c r="J65" s="151">
        <f t="shared" si="3"/>
        <v>131</v>
      </c>
    </row>
    <row r="66" spans="1:10" ht="12.75">
      <c r="A66" s="3"/>
      <c r="B66" s="141" t="s">
        <v>292</v>
      </c>
      <c r="C66" s="130" t="s">
        <v>465</v>
      </c>
      <c r="D66" s="130" t="s">
        <v>327</v>
      </c>
      <c r="E66" s="130" t="s">
        <v>290</v>
      </c>
      <c r="F66" s="130" t="s">
        <v>293</v>
      </c>
      <c r="G66" s="130"/>
      <c r="H66" s="131"/>
      <c r="I66" s="166">
        <f t="shared" si="3"/>
        <v>124</v>
      </c>
      <c r="J66" s="166">
        <f t="shared" si="3"/>
        <v>131</v>
      </c>
    </row>
    <row r="67" spans="1:10" ht="32.25">
      <c r="A67" s="3"/>
      <c r="B67" s="113" t="s">
        <v>340</v>
      </c>
      <c r="C67" s="101" t="s">
        <v>465</v>
      </c>
      <c r="D67" s="101" t="s">
        <v>327</v>
      </c>
      <c r="E67" s="101" t="s">
        <v>290</v>
      </c>
      <c r="F67" s="101" t="s">
        <v>293</v>
      </c>
      <c r="G67" s="101" t="s">
        <v>330</v>
      </c>
      <c r="H67" s="112"/>
      <c r="I67" s="202">
        <f t="shared" si="3"/>
        <v>124</v>
      </c>
      <c r="J67" s="202">
        <f t="shared" si="3"/>
        <v>131</v>
      </c>
    </row>
    <row r="68" spans="1:10" ht="12.75">
      <c r="A68" s="3"/>
      <c r="B68" s="169" t="s">
        <v>326</v>
      </c>
      <c r="C68" s="116" t="s">
        <v>465</v>
      </c>
      <c r="D68" s="116" t="s">
        <v>327</v>
      </c>
      <c r="E68" s="116" t="s">
        <v>290</v>
      </c>
      <c r="F68" s="116" t="s">
        <v>293</v>
      </c>
      <c r="G68" s="116" t="s">
        <v>330</v>
      </c>
      <c r="H68" s="127">
        <v>200</v>
      </c>
      <c r="I68" s="222">
        <v>124</v>
      </c>
      <c r="J68" s="222">
        <v>131</v>
      </c>
    </row>
    <row r="69" spans="1:10" ht="12.75">
      <c r="A69" s="3"/>
      <c r="B69" s="97" t="s">
        <v>278</v>
      </c>
      <c r="C69" s="98" t="s">
        <v>465</v>
      </c>
      <c r="D69" s="98" t="s">
        <v>327</v>
      </c>
      <c r="E69" s="98" t="s">
        <v>279</v>
      </c>
      <c r="F69" s="98"/>
      <c r="G69" s="98"/>
      <c r="H69" s="110"/>
      <c r="I69" s="151">
        <f aca="true" t="shared" si="4" ref="I69:J71">I70</f>
        <v>106</v>
      </c>
      <c r="J69" s="151">
        <f t="shared" si="4"/>
        <v>112</v>
      </c>
    </row>
    <row r="70" spans="1:10" ht="12.75">
      <c r="A70" s="3"/>
      <c r="B70" s="171" t="s">
        <v>280</v>
      </c>
      <c r="C70" s="130" t="s">
        <v>465</v>
      </c>
      <c r="D70" s="130" t="s">
        <v>327</v>
      </c>
      <c r="E70" s="130" t="s">
        <v>279</v>
      </c>
      <c r="F70" s="130" t="s">
        <v>281</v>
      </c>
      <c r="G70" s="130"/>
      <c r="H70" s="131"/>
      <c r="I70" s="166">
        <f t="shared" si="4"/>
        <v>106</v>
      </c>
      <c r="J70" s="166">
        <f t="shared" si="4"/>
        <v>112</v>
      </c>
    </row>
    <row r="71" spans="1:10" ht="32.25">
      <c r="A71" s="3"/>
      <c r="B71" s="113" t="s">
        <v>339</v>
      </c>
      <c r="C71" s="101" t="s">
        <v>465</v>
      </c>
      <c r="D71" s="101" t="s">
        <v>327</v>
      </c>
      <c r="E71" s="101" t="s">
        <v>279</v>
      </c>
      <c r="F71" s="101" t="s">
        <v>281</v>
      </c>
      <c r="G71" s="101" t="s">
        <v>330</v>
      </c>
      <c r="H71" s="112"/>
      <c r="I71" s="202">
        <f t="shared" si="4"/>
        <v>106</v>
      </c>
      <c r="J71" s="202">
        <f t="shared" si="4"/>
        <v>112</v>
      </c>
    </row>
    <row r="72" spans="1:10" ht="12.75">
      <c r="A72" s="3"/>
      <c r="B72" s="169" t="s">
        <v>326</v>
      </c>
      <c r="C72" s="116" t="s">
        <v>465</v>
      </c>
      <c r="D72" s="116" t="s">
        <v>327</v>
      </c>
      <c r="E72" s="116" t="s">
        <v>279</v>
      </c>
      <c r="F72" s="116" t="s">
        <v>281</v>
      </c>
      <c r="G72" s="116" t="s">
        <v>330</v>
      </c>
      <c r="H72" s="116">
        <v>200</v>
      </c>
      <c r="I72" s="156">
        <v>106</v>
      </c>
      <c r="J72" s="156">
        <v>112</v>
      </c>
    </row>
    <row r="73" spans="1:10" ht="32.25">
      <c r="A73" s="3"/>
      <c r="B73" s="135" t="s">
        <v>91</v>
      </c>
      <c r="C73" s="98" t="s">
        <v>465</v>
      </c>
      <c r="D73" s="98" t="s">
        <v>327</v>
      </c>
      <c r="E73" s="98" t="s">
        <v>465</v>
      </c>
      <c r="F73" s="98"/>
      <c r="G73" s="98"/>
      <c r="H73" s="110"/>
      <c r="I73" s="151">
        <f>I74+I77+I80</f>
        <v>496.5</v>
      </c>
      <c r="J73" s="151">
        <f>J74+J77+J80</f>
        <v>628.7</v>
      </c>
    </row>
    <row r="74" spans="1:10" ht="63.75">
      <c r="A74" s="3"/>
      <c r="B74" s="141" t="s">
        <v>92</v>
      </c>
      <c r="C74" s="130" t="s">
        <v>465</v>
      </c>
      <c r="D74" s="130" t="s">
        <v>327</v>
      </c>
      <c r="E74" s="130" t="s">
        <v>465</v>
      </c>
      <c r="F74" s="130" t="s">
        <v>281</v>
      </c>
      <c r="G74" s="130"/>
      <c r="H74" s="131"/>
      <c r="I74" s="166">
        <f>I75</f>
        <v>100</v>
      </c>
      <c r="J74" s="166" t="str">
        <f>J75</f>
        <v>200</v>
      </c>
    </row>
    <row r="75" spans="1:10" ht="74.25">
      <c r="A75" s="3"/>
      <c r="B75" s="100" t="s">
        <v>62</v>
      </c>
      <c r="C75" s="101" t="s">
        <v>465</v>
      </c>
      <c r="D75" s="101" t="s">
        <v>327</v>
      </c>
      <c r="E75" s="101" t="s">
        <v>465</v>
      </c>
      <c r="F75" s="101" t="s">
        <v>281</v>
      </c>
      <c r="G75" s="101" t="s">
        <v>331</v>
      </c>
      <c r="H75" s="126"/>
      <c r="I75" s="202">
        <f>I76</f>
        <v>100</v>
      </c>
      <c r="J75" s="202" t="str">
        <f>J76</f>
        <v>200</v>
      </c>
    </row>
    <row r="76" spans="1:10" ht="12.75">
      <c r="A76" s="3"/>
      <c r="B76" s="169" t="s">
        <v>326</v>
      </c>
      <c r="C76" s="116" t="s">
        <v>465</v>
      </c>
      <c r="D76" s="116" t="s">
        <v>327</v>
      </c>
      <c r="E76" s="116" t="s">
        <v>465</v>
      </c>
      <c r="F76" s="116" t="s">
        <v>281</v>
      </c>
      <c r="G76" s="116" t="s">
        <v>331</v>
      </c>
      <c r="H76" s="116">
        <v>200</v>
      </c>
      <c r="I76" s="156">
        <v>100</v>
      </c>
      <c r="J76" s="156" t="s">
        <v>287</v>
      </c>
    </row>
    <row r="77" spans="1:10" ht="53.25">
      <c r="A77" s="3"/>
      <c r="B77" s="141" t="s">
        <v>63</v>
      </c>
      <c r="C77" s="130" t="s">
        <v>465</v>
      </c>
      <c r="D77" s="130" t="s">
        <v>327</v>
      </c>
      <c r="E77" s="130" t="s">
        <v>465</v>
      </c>
      <c r="F77" s="130" t="s">
        <v>293</v>
      </c>
      <c r="G77" s="130"/>
      <c r="H77" s="132"/>
      <c r="I77" s="166">
        <f>I78</f>
        <v>366.5</v>
      </c>
      <c r="J77" s="166">
        <f>J78</f>
        <v>378.7</v>
      </c>
    </row>
    <row r="78" spans="1:10" ht="63.75">
      <c r="A78" s="3"/>
      <c r="B78" s="113" t="s">
        <v>343</v>
      </c>
      <c r="C78" s="101" t="s">
        <v>465</v>
      </c>
      <c r="D78" s="101" t="s">
        <v>327</v>
      </c>
      <c r="E78" s="101" t="s">
        <v>465</v>
      </c>
      <c r="F78" s="101" t="s">
        <v>293</v>
      </c>
      <c r="G78" s="101" t="s">
        <v>332</v>
      </c>
      <c r="H78" s="126"/>
      <c r="I78" s="202">
        <f>I79</f>
        <v>366.5</v>
      </c>
      <c r="J78" s="202">
        <f>J79</f>
        <v>378.7</v>
      </c>
    </row>
    <row r="79" spans="1:10" ht="12.75">
      <c r="A79" s="3"/>
      <c r="B79" s="169" t="s">
        <v>326</v>
      </c>
      <c r="C79" s="116" t="s">
        <v>465</v>
      </c>
      <c r="D79" s="116" t="s">
        <v>327</v>
      </c>
      <c r="E79" s="116" t="s">
        <v>465</v>
      </c>
      <c r="F79" s="116" t="s">
        <v>293</v>
      </c>
      <c r="G79" s="116" t="s">
        <v>332</v>
      </c>
      <c r="H79" s="116" t="s">
        <v>287</v>
      </c>
      <c r="I79" s="156">
        <v>366.5</v>
      </c>
      <c r="J79" s="156">
        <v>378.7</v>
      </c>
    </row>
    <row r="80" spans="1:10" ht="53.25">
      <c r="A80" s="3"/>
      <c r="B80" s="141" t="s">
        <v>364</v>
      </c>
      <c r="C80" s="130" t="s">
        <v>465</v>
      </c>
      <c r="D80" s="130" t="s">
        <v>327</v>
      </c>
      <c r="E80" s="130" t="s">
        <v>465</v>
      </c>
      <c r="F80" s="130" t="s">
        <v>307</v>
      </c>
      <c r="G80" s="130"/>
      <c r="H80" s="132"/>
      <c r="I80" s="166">
        <f>I81</f>
        <v>30</v>
      </c>
      <c r="J80" s="166">
        <f>J81</f>
        <v>50</v>
      </c>
    </row>
    <row r="81" spans="1:10" ht="67.5" customHeight="1">
      <c r="A81" s="3"/>
      <c r="B81" s="113" t="s">
        <v>93</v>
      </c>
      <c r="C81" s="101" t="s">
        <v>465</v>
      </c>
      <c r="D81" s="101" t="s">
        <v>327</v>
      </c>
      <c r="E81" s="101" t="s">
        <v>465</v>
      </c>
      <c r="F81" s="101" t="s">
        <v>307</v>
      </c>
      <c r="G81" s="101" t="s">
        <v>335</v>
      </c>
      <c r="H81" s="126"/>
      <c r="I81" s="202">
        <f>I82</f>
        <v>30</v>
      </c>
      <c r="J81" s="202">
        <f>J82</f>
        <v>50</v>
      </c>
    </row>
    <row r="82" spans="1:10" ht="16.5" customHeight="1">
      <c r="A82" s="3"/>
      <c r="B82" s="323" t="s">
        <v>326</v>
      </c>
      <c r="C82" s="324" t="s">
        <v>465</v>
      </c>
      <c r="D82" s="324" t="s">
        <v>327</v>
      </c>
      <c r="E82" s="324" t="s">
        <v>465</v>
      </c>
      <c r="F82" s="324" t="s">
        <v>307</v>
      </c>
      <c r="G82" s="324" t="s">
        <v>335</v>
      </c>
      <c r="H82" s="325">
        <v>200</v>
      </c>
      <c r="I82" s="326">
        <v>30</v>
      </c>
      <c r="J82" s="326">
        <v>50</v>
      </c>
    </row>
    <row r="83" spans="1:10" ht="12.75">
      <c r="A83" s="3"/>
      <c r="B83" s="191" t="s">
        <v>387</v>
      </c>
      <c r="C83" s="192" t="s">
        <v>467</v>
      </c>
      <c r="D83" s="192"/>
      <c r="E83" s="327"/>
      <c r="F83" s="327"/>
      <c r="G83" s="327"/>
      <c r="H83" s="328"/>
      <c r="I83" s="329">
        <f aca="true" t="shared" si="5" ref="I83:J86">I84</f>
        <v>154.9</v>
      </c>
      <c r="J83" s="329">
        <f t="shared" si="5"/>
        <v>154.9</v>
      </c>
    </row>
    <row r="84" spans="1:10" ht="12.75">
      <c r="A84" s="3"/>
      <c r="B84" s="330" t="s">
        <v>461</v>
      </c>
      <c r="C84" s="331" t="s">
        <v>467</v>
      </c>
      <c r="D84" s="331" t="s">
        <v>466</v>
      </c>
      <c r="E84" s="332"/>
      <c r="F84" s="332"/>
      <c r="G84" s="332"/>
      <c r="H84" s="333"/>
      <c r="I84" s="334">
        <f t="shared" si="5"/>
        <v>154.9</v>
      </c>
      <c r="J84" s="334">
        <f t="shared" si="5"/>
        <v>154.9</v>
      </c>
    </row>
    <row r="85" spans="1:10" ht="12.75">
      <c r="A85" s="3"/>
      <c r="B85" s="335" t="s">
        <v>365</v>
      </c>
      <c r="C85" s="336" t="s">
        <v>467</v>
      </c>
      <c r="D85" s="336" t="s">
        <v>466</v>
      </c>
      <c r="E85" s="337" t="s">
        <v>230</v>
      </c>
      <c r="F85" s="337" t="s">
        <v>366</v>
      </c>
      <c r="G85" s="337" t="s">
        <v>297</v>
      </c>
      <c r="H85" s="338"/>
      <c r="I85" s="339">
        <f t="shared" si="5"/>
        <v>154.9</v>
      </c>
      <c r="J85" s="339">
        <f t="shared" si="5"/>
        <v>154.9</v>
      </c>
    </row>
    <row r="86" spans="1:10" ht="12.75">
      <c r="A86" s="3"/>
      <c r="B86" s="340" t="s">
        <v>367</v>
      </c>
      <c r="C86" s="341" t="s">
        <v>467</v>
      </c>
      <c r="D86" s="341" t="s">
        <v>466</v>
      </c>
      <c r="E86" s="324" t="s">
        <v>230</v>
      </c>
      <c r="F86" s="324" t="s">
        <v>368</v>
      </c>
      <c r="G86" s="324" t="s">
        <v>297</v>
      </c>
      <c r="H86" s="325"/>
      <c r="I86" s="342">
        <f t="shared" si="5"/>
        <v>154.9</v>
      </c>
      <c r="J86" s="342">
        <f t="shared" si="5"/>
        <v>154.9</v>
      </c>
    </row>
    <row r="87" spans="1:10" ht="38.25">
      <c r="A87" s="3"/>
      <c r="B87" s="340" t="s">
        <v>369</v>
      </c>
      <c r="C87" s="341" t="s">
        <v>467</v>
      </c>
      <c r="D87" s="341" t="s">
        <v>466</v>
      </c>
      <c r="E87" s="324" t="s">
        <v>230</v>
      </c>
      <c r="F87" s="324" t="s">
        <v>368</v>
      </c>
      <c r="G87" s="324" t="s">
        <v>370</v>
      </c>
      <c r="H87" s="325"/>
      <c r="I87" s="343">
        <f>I88+I89</f>
        <v>154.9</v>
      </c>
      <c r="J87" s="343">
        <f>J88+J89</f>
        <v>154.9</v>
      </c>
    </row>
    <row r="88" spans="1:10" ht="89.25">
      <c r="A88" s="3"/>
      <c r="B88" s="340" t="s">
        <v>371</v>
      </c>
      <c r="C88" s="341" t="s">
        <v>467</v>
      </c>
      <c r="D88" s="341" t="s">
        <v>466</v>
      </c>
      <c r="E88" s="324" t="s">
        <v>230</v>
      </c>
      <c r="F88" s="324" t="s">
        <v>368</v>
      </c>
      <c r="G88" s="324" t="s">
        <v>370</v>
      </c>
      <c r="H88" s="341" t="s">
        <v>310</v>
      </c>
      <c r="I88" s="343">
        <v>152.6</v>
      </c>
      <c r="J88" s="343">
        <v>152.6</v>
      </c>
    </row>
    <row r="89" spans="1:10" ht="25.5">
      <c r="A89" s="3"/>
      <c r="B89" s="323" t="s">
        <v>326</v>
      </c>
      <c r="C89" s="341" t="s">
        <v>467</v>
      </c>
      <c r="D89" s="341" t="s">
        <v>466</v>
      </c>
      <c r="E89" s="324" t="s">
        <v>230</v>
      </c>
      <c r="F89" s="324" t="s">
        <v>368</v>
      </c>
      <c r="G89" s="324" t="s">
        <v>370</v>
      </c>
      <c r="H89" s="341" t="s">
        <v>287</v>
      </c>
      <c r="I89" s="343">
        <v>2.3</v>
      </c>
      <c r="J89" s="343">
        <v>2.3</v>
      </c>
    </row>
    <row r="90" spans="1:10" ht="12.75">
      <c r="A90" s="3"/>
      <c r="B90" s="191" t="s">
        <v>386</v>
      </c>
      <c r="C90" s="192" t="s">
        <v>466</v>
      </c>
      <c r="D90" s="192"/>
      <c r="E90" s="344"/>
      <c r="F90" s="344"/>
      <c r="G90" s="344"/>
      <c r="H90" s="345"/>
      <c r="I90" s="346">
        <f>I91+I103</f>
        <v>100</v>
      </c>
      <c r="J90" s="346">
        <f>J91+J103</f>
        <v>100</v>
      </c>
    </row>
    <row r="91" spans="1:10" ht="25.5">
      <c r="A91" s="3"/>
      <c r="B91" s="347" t="s">
        <v>372</v>
      </c>
      <c r="C91" s="332" t="s">
        <v>466</v>
      </c>
      <c r="D91" s="332" t="s">
        <v>33</v>
      </c>
      <c r="E91" s="348"/>
      <c r="F91" s="348"/>
      <c r="G91" s="348"/>
      <c r="H91" s="348"/>
      <c r="I91" s="349">
        <f>I92+I96</f>
        <v>65</v>
      </c>
      <c r="J91" s="349">
        <f>J92+J96</f>
        <v>65</v>
      </c>
    </row>
    <row r="92" spans="1:10" ht="33.75" customHeight="1" hidden="1">
      <c r="A92" s="3"/>
      <c r="B92" s="350" t="s">
        <v>294</v>
      </c>
      <c r="C92" s="337" t="s">
        <v>466</v>
      </c>
      <c r="D92" s="337" t="s">
        <v>33</v>
      </c>
      <c r="E92" s="337" t="s">
        <v>295</v>
      </c>
      <c r="F92" s="337"/>
      <c r="G92" s="337"/>
      <c r="H92" s="351"/>
      <c r="I92" s="352">
        <f aca="true" t="shared" si="6" ref="I92:J94">I93</f>
        <v>0</v>
      </c>
      <c r="J92" s="352">
        <f t="shared" si="6"/>
        <v>0</v>
      </c>
    </row>
    <row r="93" spans="1:10" ht="51" hidden="1">
      <c r="A93" s="3"/>
      <c r="B93" s="353" t="s">
        <v>296</v>
      </c>
      <c r="C93" s="354" t="s">
        <v>466</v>
      </c>
      <c r="D93" s="354" t="s">
        <v>33</v>
      </c>
      <c r="E93" s="354">
        <v>97</v>
      </c>
      <c r="F93" s="354">
        <v>2</v>
      </c>
      <c r="G93" s="354" t="s">
        <v>297</v>
      </c>
      <c r="H93" s="355"/>
      <c r="I93" s="356">
        <f t="shared" si="6"/>
        <v>0</v>
      </c>
      <c r="J93" s="356">
        <f t="shared" si="6"/>
        <v>0</v>
      </c>
    </row>
    <row r="94" spans="1:10" ht="25.5" hidden="1">
      <c r="A94" s="3"/>
      <c r="B94" s="357" t="s">
        <v>43</v>
      </c>
      <c r="C94" s="358" t="s">
        <v>466</v>
      </c>
      <c r="D94" s="358" t="s">
        <v>33</v>
      </c>
      <c r="E94" s="358" t="s">
        <v>295</v>
      </c>
      <c r="F94" s="358" t="s">
        <v>293</v>
      </c>
      <c r="G94" s="358" t="s">
        <v>373</v>
      </c>
      <c r="H94" s="359"/>
      <c r="I94" s="360">
        <f t="shared" si="6"/>
        <v>0</v>
      </c>
      <c r="J94" s="360">
        <f t="shared" si="6"/>
        <v>0</v>
      </c>
    </row>
    <row r="95" spans="1:10" ht="63.75" hidden="1">
      <c r="A95" s="3"/>
      <c r="B95" s="361" t="s">
        <v>374</v>
      </c>
      <c r="C95" s="324" t="s">
        <v>466</v>
      </c>
      <c r="D95" s="324" t="s">
        <v>33</v>
      </c>
      <c r="E95" s="324" t="s">
        <v>295</v>
      </c>
      <c r="F95" s="324" t="s">
        <v>293</v>
      </c>
      <c r="G95" s="324" t="s">
        <v>373</v>
      </c>
      <c r="H95" s="325">
        <v>500</v>
      </c>
      <c r="I95" s="343"/>
      <c r="J95" s="343"/>
    </row>
    <row r="96" spans="1:10" ht="53.25" customHeight="1">
      <c r="A96" s="3"/>
      <c r="B96" s="350" t="s">
        <v>377</v>
      </c>
      <c r="C96" s="337" t="s">
        <v>466</v>
      </c>
      <c r="D96" s="337" t="s">
        <v>33</v>
      </c>
      <c r="E96" s="337" t="s">
        <v>466</v>
      </c>
      <c r="F96" s="337"/>
      <c r="G96" s="337"/>
      <c r="H96" s="351"/>
      <c r="I96" s="352">
        <f>I97+I100</f>
        <v>65</v>
      </c>
      <c r="J96" s="352">
        <f>J97+J100</f>
        <v>65</v>
      </c>
    </row>
    <row r="97" spans="1:10" ht="89.25">
      <c r="A97" s="3"/>
      <c r="B97" s="362" t="s">
        <v>94</v>
      </c>
      <c r="C97" s="354" t="s">
        <v>466</v>
      </c>
      <c r="D97" s="354" t="s">
        <v>33</v>
      </c>
      <c r="E97" s="354" t="s">
        <v>466</v>
      </c>
      <c r="F97" s="354" t="s">
        <v>281</v>
      </c>
      <c r="G97" s="354"/>
      <c r="H97" s="363"/>
      <c r="I97" s="356">
        <f>I98</f>
        <v>50</v>
      </c>
      <c r="J97" s="356">
        <f>J98</f>
        <v>50</v>
      </c>
    </row>
    <row r="98" spans="1:10" ht="106.5" customHeight="1">
      <c r="A98" s="3"/>
      <c r="B98" s="364" t="s">
        <v>95</v>
      </c>
      <c r="C98" s="365" t="s">
        <v>466</v>
      </c>
      <c r="D98" s="365" t="s">
        <v>33</v>
      </c>
      <c r="E98" s="365" t="s">
        <v>466</v>
      </c>
      <c r="F98" s="365" t="s">
        <v>281</v>
      </c>
      <c r="G98" s="365" t="s">
        <v>375</v>
      </c>
      <c r="H98" s="358"/>
      <c r="I98" s="366">
        <f>I99</f>
        <v>50</v>
      </c>
      <c r="J98" s="366">
        <f>J99</f>
        <v>50</v>
      </c>
    </row>
    <row r="99" spans="1:10" ht="25.5">
      <c r="A99" s="3"/>
      <c r="B99" s="323" t="s">
        <v>326</v>
      </c>
      <c r="C99" s="324" t="s">
        <v>466</v>
      </c>
      <c r="D99" s="324" t="s">
        <v>33</v>
      </c>
      <c r="E99" s="324" t="s">
        <v>466</v>
      </c>
      <c r="F99" s="324" t="s">
        <v>281</v>
      </c>
      <c r="G99" s="324" t="s">
        <v>375</v>
      </c>
      <c r="H99" s="324" t="s">
        <v>287</v>
      </c>
      <c r="I99" s="343">
        <v>50</v>
      </c>
      <c r="J99" s="343">
        <v>50</v>
      </c>
    </row>
    <row r="100" spans="1:10" ht="76.5">
      <c r="A100" s="3"/>
      <c r="B100" s="362" t="s">
        <v>96</v>
      </c>
      <c r="C100" s="354" t="s">
        <v>466</v>
      </c>
      <c r="D100" s="354" t="s">
        <v>33</v>
      </c>
      <c r="E100" s="354" t="s">
        <v>466</v>
      </c>
      <c r="F100" s="354" t="s">
        <v>293</v>
      </c>
      <c r="G100" s="354"/>
      <c r="H100" s="363"/>
      <c r="I100" s="356">
        <f>I101</f>
        <v>15</v>
      </c>
      <c r="J100" s="356">
        <f>J101</f>
        <v>15</v>
      </c>
    </row>
    <row r="101" spans="1:10" ht="76.5">
      <c r="A101" s="3"/>
      <c r="B101" s="364" t="s">
        <v>381</v>
      </c>
      <c r="C101" s="365" t="s">
        <v>466</v>
      </c>
      <c r="D101" s="365" t="s">
        <v>33</v>
      </c>
      <c r="E101" s="365" t="s">
        <v>466</v>
      </c>
      <c r="F101" s="365" t="s">
        <v>293</v>
      </c>
      <c r="G101" s="365" t="s">
        <v>376</v>
      </c>
      <c r="H101" s="358"/>
      <c r="I101" s="366">
        <f>I102</f>
        <v>15</v>
      </c>
      <c r="J101" s="366">
        <f>J102</f>
        <v>15</v>
      </c>
    </row>
    <row r="102" spans="1:10" ht="25.5">
      <c r="A102" s="3"/>
      <c r="B102" s="323" t="s">
        <v>326</v>
      </c>
      <c r="C102" s="367" t="s">
        <v>466</v>
      </c>
      <c r="D102" s="367" t="s">
        <v>33</v>
      </c>
      <c r="E102" s="367" t="s">
        <v>466</v>
      </c>
      <c r="F102" s="367" t="s">
        <v>293</v>
      </c>
      <c r="G102" s="367" t="s">
        <v>376</v>
      </c>
      <c r="H102" s="367" t="s">
        <v>287</v>
      </c>
      <c r="I102" s="326">
        <v>15</v>
      </c>
      <c r="J102" s="326">
        <v>15</v>
      </c>
    </row>
    <row r="103" spans="1:10" ht="12.75">
      <c r="A103" s="3"/>
      <c r="B103" s="347" t="s">
        <v>382</v>
      </c>
      <c r="C103" s="332" t="s">
        <v>466</v>
      </c>
      <c r="D103" s="332" t="s">
        <v>383</v>
      </c>
      <c r="E103" s="332"/>
      <c r="F103" s="332"/>
      <c r="G103" s="332"/>
      <c r="H103" s="368"/>
      <c r="I103" s="349">
        <f>I104</f>
        <v>35</v>
      </c>
      <c r="J103" s="349">
        <f>J104</f>
        <v>35</v>
      </c>
    </row>
    <row r="104" spans="1:10" ht="51">
      <c r="A104" s="3"/>
      <c r="B104" s="350" t="s">
        <v>394</v>
      </c>
      <c r="C104" s="337" t="s">
        <v>466</v>
      </c>
      <c r="D104" s="337" t="s">
        <v>383</v>
      </c>
      <c r="E104" s="337" t="s">
        <v>466</v>
      </c>
      <c r="F104" s="337"/>
      <c r="G104" s="337"/>
      <c r="H104" s="351"/>
      <c r="I104" s="352">
        <f>I105</f>
        <v>35</v>
      </c>
      <c r="J104" s="352">
        <f>J105</f>
        <v>35</v>
      </c>
    </row>
    <row r="105" spans="1:10" ht="76.5">
      <c r="A105" s="3"/>
      <c r="B105" s="353" t="s">
        <v>68</v>
      </c>
      <c r="C105" s="354" t="s">
        <v>466</v>
      </c>
      <c r="D105" s="354" t="s">
        <v>383</v>
      </c>
      <c r="E105" s="354" t="s">
        <v>466</v>
      </c>
      <c r="F105" s="354" t="s">
        <v>307</v>
      </c>
      <c r="G105" s="354"/>
      <c r="H105" s="363"/>
      <c r="I105" s="356">
        <f>I106+I108</f>
        <v>35</v>
      </c>
      <c r="J105" s="356">
        <f>J106+J108</f>
        <v>35</v>
      </c>
    </row>
    <row r="106" spans="1:10" ht="89.25">
      <c r="A106" s="3"/>
      <c r="B106" s="369" t="s">
        <v>69</v>
      </c>
      <c r="C106" s="365" t="s">
        <v>466</v>
      </c>
      <c r="D106" s="365" t="s">
        <v>383</v>
      </c>
      <c r="E106" s="365" t="s">
        <v>466</v>
      </c>
      <c r="F106" s="365" t="s">
        <v>307</v>
      </c>
      <c r="G106" s="365" t="s">
        <v>384</v>
      </c>
      <c r="H106" s="358"/>
      <c r="I106" s="366">
        <f>I107</f>
        <v>30</v>
      </c>
      <c r="J106" s="366">
        <f>J107</f>
        <v>30</v>
      </c>
    </row>
    <row r="107" spans="1:10" ht="25.5">
      <c r="A107" s="3"/>
      <c r="B107" s="323" t="s">
        <v>326</v>
      </c>
      <c r="C107" s="324" t="s">
        <v>466</v>
      </c>
      <c r="D107" s="324" t="s">
        <v>383</v>
      </c>
      <c r="E107" s="324" t="s">
        <v>466</v>
      </c>
      <c r="F107" s="324" t="s">
        <v>307</v>
      </c>
      <c r="G107" s="324" t="s">
        <v>384</v>
      </c>
      <c r="H107" s="367" t="s">
        <v>287</v>
      </c>
      <c r="I107" s="326">
        <v>30</v>
      </c>
      <c r="J107" s="326">
        <v>30</v>
      </c>
    </row>
    <row r="108" spans="1:10" ht="89.25">
      <c r="A108" s="3"/>
      <c r="B108" s="364" t="s">
        <v>71</v>
      </c>
      <c r="C108" s="365" t="s">
        <v>466</v>
      </c>
      <c r="D108" s="365" t="s">
        <v>383</v>
      </c>
      <c r="E108" s="365" t="s">
        <v>466</v>
      </c>
      <c r="F108" s="365" t="s">
        <v>307</v>
      </c>
      <c r="G108" s="365" t="s">
        <v>385</v>
      </c>
      <c r="H108" s="358"/>
      <c r="I108" s="366">
        <f>I109</f>
        <v>5</v>
      </c>
      <c r="J108" s="366">
        <f>J109</f>
        <v>5</v>
      </c>
    </row>
    <row r="109" spans="1:10" ht="25.5">
      <c r="A109" s="3"/>
      <c r="B109" s="323" t="s">
        <v>326</v>
      </c>
      <c r="C109" s="324" t="s">
        <v>466</v>
      </c>
      <c r="D109" s="324" t="s">
        <v>383</v>
      </c>
      <c r="E109" s="324" t="s">
        <v>466</v>
      </c>
      <c r="F109" s="324" t="s">
        <v>307</v>
      </c>
      <c r="G109" s="324" t="s">
        <v>385</v>
      </c>
      <c r="H109" s="367" t="s">
        <v>287</v>
      </c>
      <c r="I109" s="326">
        <v>5</v>
      </c>
      <c r="J109" s="326">
        <v>5</v>
      </c>
    </row>
    <row r="110" spans="1:10" ht="12.75">
      <c r="A110" s="3"/>
      <c r="B110" s="197" t="s">
        <v>388</v>
      </c>
      <c r="C110" s="198" t="s">
        <v>469</v>
      </c>
      <c r="D110" s="198"/>
      <c r="E110" s="327"/>
      <c r="F110" s="327"/>
      <c r="G110" s="327"/>
      <c r="H110" s="109"/>
      <c r="I110" s="346">
        <f>I111+I123</f>
        <v>1941</v>
      </c>
      <c r="J110" s="346">
        <f>J111+J123</f>
        <v>2703</v>
      </c>
    </row>
    <row r="111" spans="1:10" ht="12.75">
      <c r="A111" s="3"/>
      <c r="B111" s="370" t="s">
        <v>389</v>
      </c>
      <c r="C111" s="332" t="s">
        <v>469</v>
      </c>
      <c r="D111" s="332" t="s">
        <v>33</v>
      </c>
      <c r="E111" s="371"/>
      <c r="F111" s="371"/>
      <c r="G111" s="371"/>
      <c r="H111" s="368"/>
      <c r="I111" s="372">
        <f>I112</f>
        <v>1941</v>
      </c>
      <c r="J111" s="372">
        <f>J112</f>
        <v>2703</v>
      </c>
    </row>
    <row r="112" spans="1:10" ht="25.5">
      <c r="A112" s="3"/>
      <c r="B112" s="373" t="s">
        <v>398</v>
      </c>
      <c r="C112" s="337" t="s">
        <v>469</v>
      </c>
      <c r="D112" s="337" t="s">
        <v>33</v>
      </c>
      <c r="E112" s="337" t="s">
        <v>469</v>
      </c>
      <c r="F112" s="337"/>
      <c r="G112" s="337"/>
      <c r="H112" s="351"/>
      <c r="I112" s="352">
        <f>I113+I116</f>
        <v>1941</v>
      </c>
      <c r="J112" s="352">
        <f>J113+J116</f>
        <v>2703</v>
      </c>
    </row>
    <row r="113" spans="1:10" ht="51">
      <c r="A113" s="3"/>
      <c r="B113" s="374" t="s">
        <v>399</v>
      </c>
      <c r="C113" s="375" t="s">
        <v>469</v>
      </c>
      <c r="D113" s="375" t="s">
        <v>33</v>
      </c>
      <c r="E113" s="354" t="s">
        <v>469</v>
      </c>
      <c r="F113" s="354" t="s">
        <v>281</v>
      </c>
      <c r="G113" s="354"/>
      <c r="H113" s="363"/>
      <c r="I113" s="356">
        <f>I114</f>
        <v>400</v>
      </c>
      <c r="J113" s="356">
        <f>J114</f>
        <v>400</v>
      </c>
    </row>
    <row r="114" spans="1:10" ht="67.5" customHeight="1">
      <c r="A114" s="3"/>
      <c r="B114" s="369" t="s">
        <v>73</v>
      </c>
      <c r="C114" s="376" t="s">
        <v>469</v>
      </c>
      <c r="D114" s="376" t="s">
        <v>33</v>
      </c>
      <c r="E114" s="365" t="s">
        <v>469</v>
      </c>
      <c r="F114" s="365" t="s">
        <v>281</v>
      </c>
      <c r="G114" s="365" t="s">
        <v>390</v>
      </c>
      <c r="H114" s="358"/>
      <c r="I114" s="366">
        <f>I115</f>
        <v>400</v>
      </c>
      <c r="J114" s="366">
        <f>J115</f>
        <v>400</v>
      </c>
    </row>
    <row r="115" spans="1:10" ht="25.5">
      <c r="A115" s="3"/>
      <c r="B115" s="323" t="s">
        <v>326</v>
      </c>
      <c r="C115" s="377" t="s">
        <v>469</v>
      </c>
      <c r="D115" s="377" t="s">
        <v>33</v>
      </c>
      <c r="E115" s="324" t="s">
        <v>469</v>
      </c>
      <c r="F115" s="324" t="s">
        <v>281</v>
      </c>
      <c r="G115" s="324" t="s">
        <v>390</v>
      </c>
      <c r="H115" s="324" t="s">
        <v>287</v>
      </c>
      <c r="I115" s="343">
        <v>400</v>
      </c>
      <c r="J115" s="343">
        <v>400</v>
      </c>
    </row>
    <row r="116" spans="1:10" ht="82.5" customHeight="1">
      <c r="A116" s="3"/>
      <c r="B116" s="378" t="s">
        <v>97</v>
      </c>
      <c r="C116" s="379" t="s">
        <v>469</v>
      </c>
      <c r="D116" s="379" t="s">
        <v>33</v>
      </c>
      <c r="E116" s="354" t="s">
        <v>469</v>
      </c>
      <c r="F116" s="354" t="s">
        <v>293</v>
      </c>
      <c r="G116" s="354"/>
      <c r="H116" s="363"/>
      <c r="I116" s="356">
        <f>I117+I119+I121</f>
        <v>1541</v>
      </c>
      <c r="J116" s="356">
        <f>J117+J119+J121</f>
        <v>2303</v>
      </c>
    </row>
    <row r="117" spans="1:10" ht="89.25" hidden="1">
      <c r="A117" s="3"/>
      <c r="B117" s="369" t="s">
        <v>401</v>
      </c>
      <c r="C117" s="376" t="s">
        <v>469</v>
      </c>
      <c r="D117" s="376" t="s">
        <v>33</v>
      </c>
      <c r="E117" s="365" t="s">
        <v>469</v>
      </c>
      <c r="F117" s="365" t="s">
        <v>293</v>
      </c>
      <c r="G117" s="365" t="s">
        <v>391</v>
      </c>
      <c r="H117" s="358"/>
      <c r="I117" s="366">
        <f>I118</f>
        <v>0</v>
      </c>
      <c r="J117" s="366">
        <f>J118</f>
        <v>0</v>
      </c>
    </row>
    <row r="118" spans="1:10" ht="25.5" hidden="1">
      <c r="A118" s="3"/>
      <c r="B118" s="323" t="s">
        <v>326</v>
      </c>
      <c r="C118" s="377" t="s">
        <v>469</v>
      </c>
      <c r="D118" s="377" t="s">
        <v>33</v>
      </c>
      <c r="E118" s="324" t="s">
        <v>469</v>
      </c>
      <c r="F118" s="324" t="s">
        <v>293</v>
      </c>
      <c r="G118" s="324" t="s">
        <v>391</v>
      </c>
      <c r="H118" s="324" t="s">
        <v>287</v>
      </c>
      <c r="I118" s="343">
        <v>0</v>
      </c>
      <c r="J118" s="343">
        <v>0</v>
      </c>
    </row>
    <row r="119" spans="1:10" ht="114.75" hidden="1">
      <c r="A119" s="3"/>
      <c r="B119" s="369" t="s">
        <v>402</v>
      </c>
      <c r="C119" s="376" t="s">
        <v>469</v>
      </c>
      <c r="D119" s="376" t="s">
        <v>33</v>
      </c>
      <c r="E119" s="365" t="s">
        <v>469</v>
      </c>
      <c r="F119" s="365" t="s">
        <v>293</v>
      </c>
      <c r="G119" s="365" t="s">
        <v>392</v>
      </c>
      <c r="H119" s="358"/>
      <c r="I119" s="366">
        <f>I120</f>
        <v>0</v>
      </c>
      <c r="J119" s="366">
        <f>J120</f>
        <v>0</v>
      </c>
    </row>
    <row r="120" spans="1:10" ht="25.5" hidden="1">
      <c r="A120" s="3"/>
      <c r="B120" s="323" t="s">
        <v>326</v>
      </c>
      <c r="C120" s="377" t="s">
        <v>469</v>
      </c>
      <c r="D120" s="377" t="s">
        <v>33</v>
      </c>
      <c r="E120" s="324" t="s">
        <v>469</v>
      </c>
      <c r="F120" s="324" t="s">
        <v>293</v>
      </c>
      <c r="G120" s="324" t="s">
        <v>392</v>
      </c>
      <c r="H120" s="324" t="s">
        <v>287</v>
      </c>
      <c r="I120" s="343"/>
      <c r="J120" s="343"/>
    </row>
    <row r="121" spans="1:10" ht="96" customHeight="1">
      <c r="A121" s="3"/>
      <c r="B121" s="369" t="s">
        <v>76</v>
      </c>
      <c r="C121" s="376" t="s">
        <v>469</v>
      </c>
      <c r="D121" s="376" t="s">
        <v>33</v>
      </c>
      <c r="E121" s="365" t="s">
        <v>469</v>
      </c>
      <c r="F121" s="365" t="s">
        <v>293</v>
      </c>
      <c r="G121" s="365" t="s">
        <v>393</v>
      </c>
      <c r="H121" s="358"/>
      <c r="I121" s="366">
        <f>I122</f>
        <v>1541</v>
      </c>
      <c r="J121" s="366">
        <f>J122</f>
        <v>2303</v>
      </c>
    </row>
    <row r="122" spans="1:10" ht="13.5" customHeight="1">
      <c r="A122" s="3"/>
      <c r="B122" s="323" t="s">
        <v>326</v>
      </c>
      <c r="C122" s="377" t="s">
        <v>469</v>
      </c>
      <c r="D122" s="377" t="s">
        <v>33</v>
      </c>
      <c r="E122" s="324" t="s">
        <v>469</v>
      </c>
      <c r="F122" s="324" t="s">
        <v>293</v>
      </c>
      <c r="G122" s="324" t="s">
        <v>393</v>
      </c>
      <c r="H122" s="324" t="s">
        <v>287</v>
      </c>
      <c r="I122" s="326">
        <v>1541</v>
      </c>
      <c r="J122" s="326">
        <v>2303</v>
      </c>
    </row>
    <row r="123" spans="1:10" ht="12.75" hidden="1">
      <c r="A123" s="3"/>
      <c r="B123" s="370" t="s">
        <v>233</v>
      </c>
      <c r="C123" s="332" t="s">
        <v>469</v>
      </c>
      <c r="D123" s="332" t="s">
        <v>234</v>
      </c>
      <c r="E123" s="371"/>
      <c r="F123" s="371"/>
      <c r="G123" s="371"/>
      <c r="H123" s="368"/>
      <c r="I123" s="372">
        <f>I124</f>
        <v>0</v>
      </c>
      <c r="J123" s="372">
        <f>J124</f>
        <v>0</v>
      </c>
    </row>
    <row r="124" spans="1:10" ht="29.25" customHeight="1" hidden="1">
      <c r="A124" s="3"/>
      <c r="B124" s="380" t="s">
        <v>294</v>
      </c>
      <c r="C124" s="381" t="s">
        <v>469</v>
      </c>
      <c r="D124" s="381" t="s">
        <v>234</v>
      </c>
      <c r="E124" s="381" t="s">
        <v>295</v>
      </c>
      <c r="F124" s="381"/>
      <c r="G124" s="381"/>
      <c r="H124" s="382"/>
      <c r="I124" s="383">
        <f>I125</f>
        <v>0</v>
      </c>
      <c r="J124" s="383">
        <f>J125</f>
        <v>0</v>
      </c>
    </row>
    <row r="125" spans="1:10" ht="51" hidden="1">
      <c r="A125" s="3"/>
      <c r="B125" s="384" t="s">
        <v>296</v>
      </c>
      <c r="C125" s="385" t="s">
        <v>469</v>
      </c>
      <c r="D125" s="385" t="s">
        <v>234</v>
      </c>
      <c r="E125" s="385">
        <v>97</v>
      </c>
      <c r="F125" s="385">
        <v>2</v>
      </c>
      <c r="G125" s="385" t="s">
        <v>297</v>
      </c>
      <c r="H125" s="386"/>
      <c r="I125" s="387">
        <f>I126+I128</f>
        <v>0</v>
      </c>
      <c r="J125" s="387">
        <f>J126+J128</f>
        <v>0</v>
      </c>
    </row>
    <row r="126" spans="1:10" ht="25.5" hidden="1">
      <c r="A126" s="3"/>
      <c r="B126" s="388" t="s">
        <v>44</v>
      </c>
      <c r="C126" s="389" t="s">
        <v>469</v>
      </c>
      <c r="D126" s="389" t="s">
        <v>234</v>
      </c>
      <c r="E126" s="389" t="s">
        <v>295</v>
      </c>
      <c r="F126" s="389" t="s">
        <v>293</v>
      </c>
      <c r="G126" s="389" t="s">
        <v>405</v>
      </c>
      <c r="H126" s="390"/>
      <c r="I126" s="391">
        <f>I127</f>
        <v>0</v>
      </c>
      <c r="J126" s="391">
        <f>J127</f>
        <v>0</v>
      </c>
    </row>
    <row r="127" spans="1:10" ht="63.75" hidden="1">
      <c r="A127" s="3"/>
      <c r="B127" s="20" t="s">
        <v>374</v>
      </c>
      <c r="C127" s="19" t="s">
        <v>469</v>
      </c>
      <c r="D127" s="19" t="s">
        <v>234</v>
      </c>
      <c r="E127" s="19" t="s">
        <v>295</v>
      </c>
      <c r="F127" s="19" t="s">
        <v>293</v>
      </c>
      <c r="G127" s="19" t="s">
        <v>405</v>
      </c>
      <c r="H127" s="392" t="s">
        <v>336</v>
      </c>
      <c r="I127" s="393"/>
      <c r="J127" s="393"/>
    </row>
    <row r="128" spans="1:10" ht="25.5" hidden="1">
      <c r="A128" s="3"/>
      <c r="B128" s="388" t="s">
        <v>45</v>
      </c>
      <c r="C128" s="389" t="s">
        <v>469</v>
      </c>
      <c r="D128" s="389" t="s">
        <v>234</v>
      </c>
      <c r="E128" s="389" t="s">
        <v>295</v>
      </c>
      <c r="F128" s="389" t="s">
        <v>293</v>
      </c>
      <c r="G128" s="389" t="s">
        <v>406</v>
      </c>
      <c r="H128" s="390"/>
      <c r="I128" s="391">
        <f>I129</f>
        <v>0</v>
      </c>
      <c r="J128" s="391">
        <f>J129</f>
        <v>0</v>
      </c>
    </row>
    <row r="129" spans="1:10" ht="63.75" hidden="1">
      <c r="A129" s="3"/>
      <c r="B129" s="20" t="s">
        <v>374</v>
      </c>
      <c r="C129" s="19" t="s">
        <v>469</v>
      </c>
      <c r="D129" s="19" t="s">
        <v>234</v>
      </c>
      <c r="E129" s="19" t="s">
        <v>295</v>
      </c>
      <c r="F129" s="19" t="s">
        <v>293</v>
      </c>
      <c r="G129" s="19" t="s">
        <v>406</v>
      </c>
      <c r="H129" s="392" t="s">
        <v>336</v>
      </c>
      <c r="I129" s="393"/>
      <c r="J129" s="393"/>
    </row>
    <row r="130" spans="1:10" ht="12.75">
      <c r="A130" s="3"/>
      <c r="B130" s="191" t="s">
        <v>408</v>
      </c>
      <c r="C130" s="192" t="s">
        <v>470</v>
      </c>
      <c r="D130" s="192"/>
      <c r="E130" s="327"/>
      <c r="F130" s="327"/>
      <c r="G130" s="394"/>
      <c r="H130" s="395"/>
      <c r="I130" s="396">
        <f>I131+I148+I159+I175</f>
        <v>5992.6</v>
      </c>
      <c r="J130" s="396">
        <f>J131+J148+J159+J175</f>
        <v>6062.200000000001</v>
      </c>
    </row>
    <row r="131" spans="1:10" ht="12.75">
      <c r="A131" s="3"/>
      <c r="B131" s="370" t="s">
        <v>471</v>
      </c>
      <c r="C131" s="332" t="s">
        <v>470</v>
      </c>
      <c r="D131" s="332" t="s">
        <v>465</v>
      </c>
      <c r="E131" s="371"/>
      <c r="F131" s="371"/>
      <c r="G131" s="397"/>
      <c r="H131" s="398"/>
      <c r="I131" s="349">
        <f>I132+I144</f>
        <v>517</v>
      </c>
      <c r="J131" s="349">
        <f>J132+J144</f>
        <v>518</v>
      </c>
    </row>
    <row r="132" spans="1:10" ht="38.25">
      <c r="A132" s="3"/>
      <c r="B132" s="350" t="s">
        <v>411</v>
      </c>
      <c r="C132" s="399" t="s">
        <v>470</v>
      </c>
      <c r="D132" s="399" t="s">
        <v>465</v>
      </c>
      <c r="E132" s="337" t="s">
        <v>470</v>
      </c>
      <c r="F132" s="337"/>
      <c r="G132" s="337"/>
      <c r="H132" s="351"/>
      <c r="I132" s="352">
        <f>I133+I136+I139</f>
        <v>500</v>
      </c>
      <c r="J132" s="352">
        <f>J133+J136+J139</f>
        <v>500</v>
      </c>
    </row>
    <row r="133" spans="1:10" ht="76.5">
      <c r="A133" s="3"/>
      <c r="B133" s="353" t="s">
        <v>412</v>
      </c>
      <c r="C133" s="400" t="s">
        <v>470</v>
      </c>
      <c r="D133" s="400" t="s">
        <v>465</v>
      </c>
      <c r="E133" s="354" t="s">
        <v>470</v>
      </c>
      <c r="F133" s="354" t="s">
        <v>281</v>
      </c>
      <c r="G133" s="354"/>
      <c r="H133" s="363"/>
      <c r="I133" s="356">
        <f>I134</f>
        <v>100</v>
      </c>
      <c r="J133" s="356">
        <f>J134</f>
        <v>100</v>
      </c>
    </row>
    <row r="134" spans="1:10" ht="76.5">
      <c r="A134" s="3"/>
      <c r="B134" s="364" t="s">
        <v>413</v>
      </c>
      <c r="C134" s="401" t="s">
        <v>470</v>
      </c>
      <c r="D134" s="401" t="s">
        <v>465</v>
      </c>
      <c r="E134" s="365" t="s">
        <v>470</v>
      </c>
      <c r="F134" s="365" t="s">
        <v>281</v>
      </c>
      <c r="G134" s="365" t="s">
        <v>409</v>
      </c>
      <c r="H134" s="358"/>
      <c r="I134" s="366">
        <f>I135</f>
        <v>100</v>
      </c>
      <c r="J134" s="366">
        <f>J135</f>
        <v>100</v>
      </c>
    </row>
    <row r="135" spans="1:10" ht="25.5">
      <c r="A135" s="3"/>
      <c r="B135" s="323" t="s">
        <v>326</v>
      </c>
      <c r="C135" s="402" t="s">
        <v>470</v>
      </c>
      <c r="D135" s="402" t="s">
        <v>465</v>
      </c>
      <c r="E135" s="324" t="s">
        <v>470</v>
      </c>
      <c r="F135" s="324" t="s">
        <v>281</v>
      </c>
      <c r="G135" s="324" t="s">
        <v>409</v>
      </c>
      <c r="H135" s="324">
        <v>200</v>
      </c>
      <c r="I135" s="343">
        <v>100</v>
      </c>
      <c r="J135" s="343">
        <v>100</v>
      </c>
    </row>
    <row r="136" spans="1:10" ht="72" customHeight="1">
      <c r="A136" s="3"/>
      <c r="B136" s="353" t="s">
        <v>77</v>
      </c>
      <c r="C136" s="400" t="s">
        <v>470</v>
      </c>
      <c r="D136" s="400" t="s">
        <v>465</v>
      </c>
      <c r="E136" s="354" t="s">
        <v>470</v>
      </c>
      <c r="F136" s="354" t="s">
        <v>293</v>
      </c>
      <c r="G136" s="354"/>
      <c r="H136" s="363"/>
      <c r="I136" s="356">
        <f>I137</f>
        <v>150</v>
      </c>
      <c r="J136" s="356">
        <f>J137</f>
        <v>150</v>
      </c>
    </row>
    <row r="137" spans="1:10" ht="76.5">
      <c r="A137" s="3"/>
      <c r="B137" s="364" t="s">
        <v>415</v>
      </c>
      <c r="C137" s="401" t="s">
        <v>470</v>
      </c>
      <c r="D137" s="401" t="s">
        <v>465</v>
      </c>
      <c r="E137" s="365" t="s">
        <v>470</v>
      </c>
      <c r="F137" s="365" t="s">
        <v>293</v>
      </c>
      <c r="G137" s="365" t="s">
        <v>409</v>
      </c>
      <c r="H137" s="358"/>
      <c r="I137" s="366">
        <f>I138</f>
        <v>150</v>
      </c>
      <c r="J137" s="366">
        <f>J138</f>
        <v>150</v>
      </c>
    </row>
    <row r="138" spans="1:10" ht="25.5">
      <c r="A138" s="3"/>
      <c r="B138" s="323" t="s">
        <v>326</v>
      </c>
      <c r="C138" s="402" t="s">
        <v>470</v>
      </c>
      <c r="D138" s="402" t="s">
        <v>465</v>
      </c>
      <c r="E138" s="324" t="s">
        <v>470</v>
      </c>
      <c r="F138" s="324" t="s">
        <v>293</v>
      </c>
      <c r="G138" s="324" t="s">
        <v>409</v>
      </c>
      <c r="H138" s="324">
        <v>200</v>
      </c>
      <c r="I138" s="343">
        <v>150</v>
      </c>
      <c r="J138" s="343">
        <v>150</v>
      </c>
    </row>
    <row r="139" spans="1:10" ht="63.75">
      <c r="A139" s="3"/>
      <c r="B139" s="353" t="s">
        <v>416</v>
      </c>
      <c r="C139" s="400" t="s">
        <v>470</v>
      </c>
      <c r="D139" s="400" t="s">
        <v>465</v>
      </c>
      <c r="E139" s="354" t="s">
        <v>470</v>
      </c>
      <c r="F139" s="354" t="s">
        <v>307</v>
      </c>
      <c r="G139" s="354"/>
      <c r="H139" s="363"/>
      <c r="I139" s="356">
        <f>I140+I142</f>
        <v>250</v>
      </c>
      <c r="J139" s="356">
        <f>J140+J142</f>
        <v>250</v>
      </c>
    </row>
    <row r="140" spans="1:10" ht="76.5">
      <c r="A140" s="3"/>
      <c r="B140" s="364" t="s">
        <v>98</v>
      </c>
      <c r="C140" s="401" t="s">
        <v>470</v>
      </c>
      <c r="D140" s="401" t="s">
        <v>465</v>
      </c>
      <c r="E140" s="365" t="s">
        <v>470</v>
      </c>
      <c r="F140" s="365" t="s">
        <v>307</v>
      </c>
      <c r="G140" s="365" t="s">
        <v>409</v>
      </c>
      <c r="H140" s="358"/>
      <c r="I140" s="366">
        <f>I141</f>
        <v>50</v>
      </c>
      <c r="J140" s="366">
        <f>J141</f>
        <v>50</v>
      </c>
    </row>
    <row r="141" spans="1:10" ht="25.5">
      <c r="A141" s="3"/>
      <c r="B141" s="323" t="s">
        <v>326</v>
      </c>
      <c r="C141" s="402" t="s">
        <v>470</v>
      </c>
      <c r="D141" s="402" t="s">
        <v>465</v>
      </c>
      <c r="E141" s="324" t="s">
        <v>470</v>
      </c>
      <c r="F141" s="324" t="s">
        <v>307</v>
      </c>
      <c r="G141" s="324" t="s">
        <v>409</v>
      </c>
      <c r="H141" s="324">
        <v>200</v>
      </c>
      <c r="I141" s="343">
        <v>50</v>
      </c>
      <c r="J141" s="343">
        <v>50</v>
      </c>
    </row>
    <row r="142" spans="1:10" ht="76.5">
      <c r="A142" s="3"/>
      <c r="B142" s="364" t="s">
        <v>80</v>
      </c>
      <c r="C142" s="401" t="s">
        <v>470</v>
      </c>
      <c r="D142" s="401" t="s">
        <v>465</v>
      </c>
      <c r="E142" s="365" t="s">
        <v>470</v>
      </c>
      <c r="F142" s="365" t="s">
        <v>307</v>
      </c>
      <c r="G142" s="365" t="s">
        <v>410</v>
      </c>
      <c r="H142" s="358"/>
      <c r="I142" s="366">
        <f>I143</f>
        <v>200</v>
      </c>
      <c r="J142" s="366">
        <f>J143</f>
        <v>200</v>
      </c>
    </row>
    <row r="143" spans="1:10" ht="25.5">
      <c r="A143" s="3"/>
      <c r="B143" s="323" t="s">
        <v>326</v>
      </c>
      <c r="C143" s="402" t="s">
        <v>470</v>
      </c>
      <c r="D143" s="402" t="s">
        <v>465</v>
      </c>
      <c r="E143" s="324" t="s">
        <v>470</v>
      </c>
      <c r="F143" s="324" t="s">
        <v>307</v>
      </c>
      <c r="G143" s="324" t="s">
        <v>410</v>
      </c>
      <c r="H143" s="324">
        <v>200</v>
      </c>
      <c r="I143" s="343">
        <v>200</v>
      </c>
      <c r="J143" s="343">
        <v>200</v>
      </c>
    </row>
    <row r="144" spans="1:10" ht="38.25">
      <c r="A144" s="3"/>
      <c r="B144" s="403" t="s">
        <v>99</v>
      </c>
      <c r="C144" s="399" t="s">
        <v>470</v>
      </c>
      <c r="D144" s="399" t="s">
        <v>465</v>
      </c>
      <c r="E144" s="337" t="s">
        <v>465</v>
      </c>
      <c r="F144" s="337"/>
      <c r="G144" s="337"/>
      <c r="H144" s="351"/>
      <c r="I144" s="352">
        <f aca="true" t="shared" si="7" ref="I144:J146">I145</f>
        <v>17</v>
      </c>
      <c r="J144" s="352">
        <f t="shared" si="7"/>
        <v>18</v>
      </c>
    </row>
    <row r="145" spans="1:10" ht="63.75">
      <c r="A145" s="3"/>
      <c r="B145" s="404" t="s">
        <v>81</v>
      </c>
      <c r="C145" s="400" t="s">
        <v>470</v>
      </c>
      <c r="D145" s="400" t="s">
        <v>465</v>
      </c>
      <c r="E145" s="354" t="s">
        <v>465</v>
      </c>
      <c r="F145" s="354" t="s">
        <v>293</v>
      </c>
      <c r="G145" s="354"/>
      <c r="H145" s="363"/>
      <c r="I145" s="356">
        <f t="shared" si="7"/>
        <v>17</v>
      </c>
      <c r="J145" s="356">
        <f t="shared" si="7"/>
        <v>18</v>
      </c>
    </row>
    <row r="146" spans="1:10" ht="83.25" customHeight="1">
      <c r="A146" s="3"/>
      <c r="B146" s="405" t="s">
        <v>82</v>
      </c>
      <c r="C146" s="401" t="s">
        <v>470</v>
      </c>
      <c r="D146" s="401" t="s">
        <v>465</v>
      </c>
      <c r="E146" s="365" t="s">
        <v>465</v>
      </c>
      <c r="F146" s="365" t="s">
        <v>293</v>
      </c>
      <c r="G146" s="365" t="s">
        <v>334</v>
      </c>
      <c r="H146" s="358"/>
      <c r="I146" s="366">
        <f t="shared" si="7"/>
        <v>17</v>
      </c>
      <c r="J146" s="366">
        <f t="shared" si="7"/>
        <v>18</v>
      </c>
    </row>
    <row r="147" spans="1:10" ht="25.5">
      <c r="A147" s="3"/>
      <c r="B147" s="323" t="s">
        <v>326</v>
      </c>
      <c r="C147" s="402" t="s">
        <v>470</v>
      </c>
      <c r="D147" s="324" t="s">
        <v>465</v>
      </c>
      <c r="E147" s="324" t="s">
        <v>465</v>
      </c>
      <c r="F147" s="324" t="s">
        <v>293</v>
      </c>
      <c r="G147" s="402" t="s">
        <v>334</v>
      </c>
      <c r="H147" s="406">
        <v>200</v>
      </c>
      <c r="I147" s="326">
        <v>17</v>
      </c>
      <c r="J147" s="326">
        <v>18</v>
      </c>
    </row>
    <row r="148" spans="1:10" ht="12.75">
      <c r="A148" s="3"/>
      <c r="B148" s="370" t="s">
        <v>462</v>
      </c>
      <c r="C148" s="332" t="s">
        <v>470</v>
      </c>
      <c r="D148" s="332" t="s">
        <v>467</v>
      </c>
      <c r="E148" s="371"/>
      <c r="F148" s="371"/>
      <c r="G148" s="371"/>
      <c r="H148" s="407"/>
      <c r="I148" s="372">
        <f>I149+I155</f>
        <v>351.8</v>
      </c>
      <c r="J148" s="372">
        <f>J149+J155</f>
        <v>352</v>
      </c>
    </row>
    <row r="149" spans="1:10" ht="38.25">
      <c r="A149" s="3"/>
      <c r="B149" s="403" t="s">
        <v>61</v>
      </c>
      <c r="C149" s="399" t="s">
        <v>470</v>
      </c>
      <c r="D149" s="399" t="s">
        <v>467</v>
      </c>
      <c r="E149" s="337" t="s">
        <v>465</v>
      </c>
      <c r="F149" s="337"/>
      <c r="G149" s="337"/>
      <c r="H149" s="337"/>
      <c r="I149" s="352">
        <f>I150</f>
        <v>51.8</v>
      </c>
      <c r="J149" s="352">
        <f>J150</f>
        <v>52</v>
      </c>
    </row>
    <row r="150" spans="1:10" ht="63.75">
      <c r="A150" s="3"/>
      <c r="B150" s="404" t="s">
        <v>100</v>
      </c>
      <c r="C150" s="400" t="s">
        <v>470</v>
      </c>
      <c r="D150" s="400" t="s">
        <v>467</v>
      </c>
      <c r="E150" s="354" t="s">
        <v>465</v>
      </c>
      <c r="F150" s="354" t="s">
        <v>293</v>
      </c>
      <c r="G150" s="354"/>
      <c r="H150" s="354"/>
      <c r="I150" s="356">
        <f>I151+I153</f>
        <v>51.8</v>
      </c>
      <c r="J150" s="356">
        <f>J151+J153</f>
        <v>52</v>
      </c>
    </row>
    <row r="151" spans="1:10" ht="78.75" customHeight="1">
      <c r="A151" s="3"/>
      <c r="B151" s="405" t="s">
        <v>101</v>
      </c>
      <c r="C151" s="401" t="s">
        <v>470</v>
      </c>
      <c r="D151" s="401" t="s">
        <v>467</v>
      </c>
      <c r="E151" s="365" t="s">
        <v>465</v>
      </c>
      <c r="F151" s="365" t="s">
        <v>293</v>
      </c>
      <c r="G151" s="365" t="s">
        <v>333</v>
      </c>
      <c r="H151" s="365"/>
      <c r="I151" s="366">
        <f>I152</f>
        <v>2.3</v>
      </c>
      <c r="J151" s="366">
        <f>J152</f>
        <v>2.5</v>
      </c>
    </row>
    <row r="152" spans="1:10" ht="25.5">
      <c r="A152" s="3"/>
      <c r="B152" s="323" t="s">
        <v>326</v>
      </c>
      <c r="C152" s="402" t="s">
        <v>470</v>
      </c>
      <c r="D152" s="324" t="s">
        <v>467</v>
      </c>
      <c r="E152" s="324" t="s">
        <v>465</v>
      </c>
      <c r="F152" s="324" t="s">
        <v>293</v>
      </c>
      <c r="G152" s="402" t="s">
        <v>333</v>
      </c>
      <c r="H152" s="324" t="s">
        <v>287</v>
      </c>
      <c r="I152" s="343">
        <v>2.3</v>
      </c>
      <c r="J152" s="343">
        <v>2.5</v>
      </c>
    </row>
    <row r="153" spans="1:10" ht="76.5">
      <c r="A153" s="3"/>
      <c r="B153" s="405" t="s">
        <v>102</v>
      </c>
      <c r="C153" s="401" t="s">
        <v>470</v>
      </c>
      <c r="D153" s="401" t="s">
        <v>467</v>
      </c>
      <c r="E153" s="365" t="s">
        <v>465</v>
      </c>
      <c r="F153" s="365" t="s">
        <v>293</v>
      </c>
      <c r="G153" s="365" t="s">
        <v>334</v>
      </c>
      <c r="H153" s="365"/>
      <c r="I153" s="366">
        <f>I154</f>
        <v>49.5</v>
      </c>
      <c r="J153" s="366">
        <f>J154</f>
        <v>49.5</v>
      </c>
    </row>
    <row r="154" spans="1:10" ht="25.5">
      <c r="A154" s="3"/>
      <c r="B154" s="323" t="s">
        <v>326</v>
      </c>
      <c r="C154" s="402" t="s">
        <v>470</v>
      </c>
      <c r="D154" s="324" t="s">
        <v>467</v>
      </c>
      <c r="E154" s="324" t="s">
        <v>465</v>
      </c>
      <c r="F154" s="324" t="s">
        <v>293</v>
      </c>
      <c r="G154" s="402" t="s">
        <v>334</v>
      </c>
      <c r="H154" s="324" t="s">
        <v>287</v>
      </c>
      <c r="I154" s="343">
        <v>49.5</v>
      </c>
      <c r="J154" s="343">
        <v>49.5</v>
      </c>
    </row>
    <row r="155" spans="1:10" ht="38.25">
      <c r="A155" s="3"/>
      <c r="B155" s="350" t="s">
        <v>411</v>
      </c>
      <c r="C155" s="399" t="s">
        <v>470</v>
      </c>
      <c r="D155" s="399" t="s">
        <v>467</v>
      </c>
      <c r="E155" s="337" t="s">
        <v>470</v>
      </c>
      <c r="F155" s="337"/>
      <c r="G155" s="337"/>
      <c r="H155" s="337"/>
      <c r="I155" s="352">
        <f aca="true" t="shared" si="8" ref="I155:J157">I156</f>
        <v>300</v>
      </c>
      <c r="J155" s="352">
        <f t="shared" si="8"/>
        <v>300</v>
      </c>
    </row>
    <row r="156" spans="1:10" ht="67.5" customHeight="1">
      <c r="A156" s="3"/>
      <c r="B156" s="404" t="s">
        <v>85</v>
      </c>
      <c r="C156" s="400" t="s">
        <v>470</v>
      </c>
      <c r="D156" s="400" t="s">
        <v>467</v>
      </c>
      <c r="E156" s="354" t="s">
        <v>470</v>
      </c>
      <c r="F156" s="354" t="s">
        <v>419</v>
      </c>
      <c r="G156" s="354"/>
      <c r="H156" s="354"/>
      <c r="I156" s="356">
        <f t="shared" si="8"/>
        <v>300</v>
      </c>
      <c r="J156" s="356">
        <f t="shared" si="8"/>
        <v>300</v>
      </c>
    </row>
    <row r="157" spans="1:10" ht="76.5">
      <c r="A157" s="3"/>
      <c r="B157" s="405" t="s">
        <v>86</v>
      </c>
      <c r="C157" s="401" t="s">
        <v>470</v>
      </c>
      <c r="D157" s="401" t="s">
        <v>467</v>
      </c>
      <c r="E157" s="365" t="s">
        <v>470</v>
      </c>
      <c r="F157" s="365" t="s">
        <v>419</v>
      </c>
      <c r="G157" s="365" t="s">
        <v>420</v>
      </c>
      <c r="H157" s="365"/>
      <c r="I157" s="366">
        <f t="shared" si="8"/>
        <v>300</v>
      </c>
      <c r="J157" s="366">
        <f t="shared" si="8"/>
        <v>300</v>
      </c>
    </row>
    <row r="158" spans="1:10" ht="25.5">
      <c r="A158" s="3"/>
      <c r="B158" s="323" t="s">
        <v>326</v>
      </c>
      <c r="C158" s="406" t="s">
        <v>470</v>
      </c>
      <c r="D158" s="406" t="s">
        <v>467</v>
      </c>
      <c r="E158" s="406" t="s">
        <v>470</v>
      </c>
      <c r="F158" s="406" t="s">
        <v>419</v>
      </c>
      <c r="G158" s="406" t="s">
        <v>420</v>
      </c>
      <c r="H158" s="406">
        <v>200</v>
      </c>
      <c r="I158" s="326">
        <v>300</v>
      </c>
      <c r="J158" s="326">
        <v>300</v>
      </c>
    </row>
    <row r="159" spans="1:10" ht="12.75">
      <c r="A159" s="3"/>
      <c r="B159" s="370" t="s">
        <v>463</v>
      </c>
      <c r="C159" s="332" t="s">
        <v>470</v>
      </c>
      <c r="D159" s="332" t="s">
        <v>466</v>
      </c>
      <c r="E159" s="332"/>
      <c r="F159" s="332"/>
      <c r="G159" s="332"/>
      <c r="H159" s="333"/>
      <c r="I159" s="349">
        <f>I160</f>
        <v>1575</v>
      </c>
      <c r="J159" s="349">
        <f>J160</f>
        <v>1624</v>
      </c>
    </row>
    <row r="160" spans="1:10" ht="25.5">
      <c r="A160" s="3"/>
      <c r="B160" s="350" t="s">
        <v>428</v>
      </c>
      <c r="C160" s="399" t="s">
        <v>470</v>
      </c>
      <c r="D160" s="399" t="s">
        <v>466</v>
      </c>
      <c r="E160" s="337" t="s">
        <v>142</v>
      </c>
      <c r="F160" s="337"/>
      <c r="G160" s="337"/>
      <c r="H160" s="337"/>
      <c r="I160" s="352">
        <f>I161+I166+I169+I172</f>
        <v>1575</v>
      </c>
      <c r="J160" s="352">
        <f>J161+J166+J169+J172</f>
        <v>1624</v>
      </c>
    </row>
    <row r="161" spans="1:10" ht="51">
      <c r="A161" s="3"/>
      <c r="B161" s="408" t="s">
        <v>87</v>
      </c>
      <c r="C161" s="400" t="s">
        <v>470</v>
      </c>
      <c r="D161" s="400" t="s">
        <v>466</v>
      </c>
      <c r="E161" s="354" t="s">
        <v>142</v>
      </c>
      <c r="F161" s="354" t="s">
        <v>281</v>
      </c>
      <c r="G161" s="354"/>
      <c r="H161" s="354"/>
      <c r="I161" s="356">
        <f>I162+I164</f>
        <v>1355</v>
      </c>
      <c r="J161" s="356">
        <f>J162+J164</f>
        <v>1404</v>
      </c>
    </row>
    <row r="162" spans="1:10" ht="63.75">
      <c r="A162" s="3"/>
      <c r="B162" s="409" t="s">
        <v>103</v>
      </c>
      <c r="C162" s="401" t="s">
        <v>470</v>
      </c>
      <c r="D162" s="401" t="s">
        <v>466</v>
      </c>
      <c r="E162" s="365" t="s">
        <v>142</v>
      </c>
      <c r="F162" s="365" t="s">
        <v>281</v>
      </c>
      <c r="G162" s="365" t="s">
        <v>423</v>
      </c>
      <c r="H162" s="365"/>
      <c r="I162" s="366">
        <f>I163</f>
        <v>1250</v>
      </c>
      <c r="J162" s="366">
        <f>J163</f>
        <v>1294</v>
      </c>
    </row>
    <row r="163" spans="1:10" ht="25.5">
      <c r="A163" s="3"/>
      <c r="B163" s="323" t="s">
        <v>326</v>
      </c>
      <c r="C163" s="410" t="s">
        <v>470</v>
      </c>
      <c r="D163" s="410" t="s">
        <v>466</v>
      </c>
      <c r="E163" s="411" t="s">
        <v>142</v>
      </c>
      <c r="F163" s="411" t="s">
        <v>281</v>
      </c>
      <c r="G163" s="411" t="s">
        <v>423</v>
      </c>
      <c r="H163" s="412">
        <v>200</v>
      </c>
      <c r="I163" s="326">
        <v>1250</v>
      </c>
      <c r="J163" s="326">
        <v>1294</v>
      </c>
    </row>
    <row r="164" spans="1:10" ht="63.75">
      <c r="A164" s="3"/>
      <c r="B164" s="409" t="s">
        <v>88</v>
      </c>
      <c r="C164" s="401" t="s">
        <v>470</v>
      </c>
      <c r="D164" s="401" t="s">
        <v>466</v>
      </c>
      <c r="E164" s="365" t="s">
        <v>142</v>
      </c>
      <c r="F164" s="365" t="s">
        <v>281</v>
      </c>
      <c r="G164" s="365" t="s">
        <v>424</v>
      </c>
      <c r="H164" s="365"/>
      <c r="I164" s="366">
        <f>I165</f>
        <v>105</v>
      </c>
      <c r="J164" s="366">
        <f>J165</f>
        <v>110</v>
      </c>
    </row>
    <row r="165" spans="1:10" ht="25.5">
      <c r="A165" s="3"/>
      <c r="B165" s="323" t="s">
        <v>326</v>
      </c>
      <c r="C165" s="413" t="s">
        <v>470</v>
      </c>
      <c r="D165" s="413" t="s">
        <v>466</v>
      </c>
      <c r="E165" s="324" t="s">
        <v>142</v>
      </c>
      <c r="F165" s="324" t="s">
        <v>281</v>
      </c>
      <c r="G165" s="324" t="s">
        <v>424</v>
      </c>
      <c r="H165" s="325">
        <v>200</v>
      </c>
      <c r="I165" s="326">
        <v>105</v>
      </c>
      <c r="J165" s="326">
        <v>110</v>
      </c>
    </row>
    <row r="166" spans="1:10" ht="63.75">
      <c r="A166" s="3"/>
      <c r="B166" s="408" t="s">
        <v>48</v>
      </c>
      <c r="C166" s="400" t="s">
        <v>470</v>
      </c>
      <c r="D166" s="400" t="s">
        <v>466</v>
      </c>
      <c r="E166" s="354" t="s">
        <v>142</v>
      </c>
      <c r="F166" s="354" t="s">
        <v>293</v>
      </c>
      <c r="G166" s="354"/>
      <c r="H166" s="354"/>
      <c r="I166" s="356">
        <f>I167</f>
        <v>50</v>
      </c>
      <c r="J166" s="356">
        <f>J167</f>
        <v>50</v>
      </c>
    </row>
    <row r="167" spans="1:10" ht="63.75">
      <c r="A167" s="3"/>
      <c r="B167" s="409" t="s">
        <v>49</v>
      </c>
      <c r="C167" s="401" t="s">
        <v>470</v>
      </c>
      <c r="D167" s="401" t="s">
        <v>466</v>
      </c>
      <c r="E167" s="365" t="s">
        <v>142</v>
      </c>
      <c r="F167" s="365" t="s">
        <v>293</v>
      </c>
      <c r="G167" s="365" t="s">
        <v>425</v>
      </c>
      <c r="H167" s="365"/>
      <c r="I167" s="366">
        <f>I168</f>
        <v>50</v>
      </c>
      <c r="J167" s="366">
        <f>J168</f>
        <v>50</v>
      </c>
    </row>
    <row r="168" spans="1:10" ht="25.5">
      <c r="A168" s="3"/>
      <c r="B168" s="323" t="s">
        <v>326</v>
      </c>
      <c r="C168" s="413" t="s">
        <v>470</v>
      </c>
      <c r="D168" s="413" t="s">
        <v>466</v>
      </c>
      <c r="E168" s="324" t="s">
        <v>142</v>
      </c>
      <c r="F168" s="324" t="s">
        <v>293</v>
      </c>
      <c r="G168" s="324" t="s">
        <v>425</v>
      </c>
      <c r="H168" s="406">
        <v>200</v>
      </c>
      <c r="I168" s="326">
        <v>50</v>
      </c>
      <c r="J168" s="326">
        <v>50</v>
      </c>
    </row>
    <row r="169" spans="1:10" ht="63.75">
      <c r="A169" s="3"/>
      <c r="B169" s="408" t="s">
        <v>50</v>
      </c>
      <c r="C169" s="400" t="s">
        <v>470</v>
      </c>
      <c r="D169" s="400" t="s">
        <v>466</v>
      </c>
      <c r="E169" s="354" t="s">
        <v>142</v>
      </c>
      <c r="F169" s="354" t="s">
        <v>307</v>
      </c>
      <c r="G169" s="354"/>
      <c r="H169" s="354"/>
      <c r="I169" s="356">
        <f>I170</f>
        <v>50</v>
      </c>
      <c r="J169" s="356">
        <f>J170</f>
        <v>50</v>
      </c>
    </row>
    <row r="170" spans="1:10" ht="76.5">
      <c r="A170" s="3"/>
      <c r="B170" s="409" t="s">
        <v>104</v>
      </c>
      <c r="C170" s="401" t="s">
        <v>470</v>
      </c>
      <c r="D170" s="401" t="s">
        <v>466</v>
      </c>
      <c r="E170" s="365" t="s">
        <v>142</v>
      </c>
      <c r="F170" s="365" t="s">
        <v>307</v>
      </c>
      <c r="G170" s="365" t="s">
        <v>426</v>
      </c>
      <c r="H170" s="365"/>
      <c r="I170" s="366">
        <f>I171</f>
        <v>50</v>
      </c>
      <c r="J170" s="366">
        <f>J171</f>
        <v>50</v>
      </c>
    </row>
    <row r="171" spans="1:10" ht="25.5">
      <c r="A171" s="3"/>
      <c r="B171" s="323" t="s">
        <v>326</v>
      </c>
      <c r="C171" s="413" t="s">
        <v>470</v>
      </c>
      <c r="D171" s="413" t="s">
        <v>466</v>
      </c>
      <c r="E171" s="324" t="s">
        <v>142</v>
      </c>
      <c r="F171" s="324" t="s">
        <v>307</v>
      </c>
      <c r="G171" s="324" t="s">
        <v>426</v>
      </c>
      <c r="H171" s="413">
        <v>200</v>
      </c>
      <c r="I171" s="326">
        <v>50</v>
      </c>
      <c r="J171" s="326">
        <v>50</v>
      </c>
    </row>
    <row r="172" spans="1:10" ht="51">
      <c r="A172" s="3"/>
      <c r="B172" s="408" t="s">
        <v>105</v>
      </c>
      <c r="C172" s="400" t="s">
        <v>470</v>
      </c>
      <c r="D172" s="400" t="s">
        <v>466</v>
      </c>
      <c r="E172" s="354" t="s">
        <v>142</v>
      </c>
      <c r="F172" s="354" t="s">
        <v>419</v>
      </c>
      <c r="G172" s="354"/>
      <c r="H172" s="354"/>
      <c r="I172" s="356">
        <f>I173</f>
        <v>120</v>
      </c>
      <c r="J172" s="356">
        <f>J173</f>
        <v>120</v>
      </c>
    </row>
    <row r="173" spans="1:10" ht="76.5">
      <c r="A173" s="3"/>
      <c r="B173" s="409" t="s">
        <v>106</v>
      </c>
      <c r="C173" s="401" t="s">
        <v>470</v>
      </c>
      <c r="D173" s="401" t="s">
        <v>466</v>
      </c>
      <c r="E173" s="365" t="s">
        <v>142</v>
      </c>
      <c r="F173" s="365" t="s">
        <v>419</v>
      </c>
      <c r="G173" s="365" t="s">
        <v>427</v>
      </c>
      <c r="H173" s="365"/>
      <c r="I173" s="366">
        <f>I174</f>
        <v>120</v>
      </c>
      <c r="J173" s="366">
        <f>J174</f>
        <v>120</v>
      </c>
    </row>
    <row r="174" spans="1:10" ht="25.5">
      <c r="A174" s="3"/>
      <c r="B174" s="323" t="s">
        <v>326</v>
      </c>
      <c r="C174" s="413" t="s">
        <v>470</v>
      </c>
      <c r="D174" s="413" t="s">
        <v>466</v>
      </c>
      <c r="E174" s="324" t="s">
        <v>142</v>
      </c>
      <c r="F174" s="324" t="s">
        <v>419</v>
      </c>
      <c r="G174" s="324" t="s">
        <v>427</v>
      </c>
      <c r="H174" s="406">
        <v>200</v>
      </c>
      <c r="I174" s="326">
        <v>120</v>
      </c>
      <c r="J174" s="326">
        <v>120</v>
      </c>
    </row>
    <row r="175" spans="1:10" ht="12.75">
      <c r="A175" s="3"/>
      <c r="B175" s="370" t="s">
        <v>228</v>
      </c>
      <c r="C175" s="332" t="s">
        <v>470</v>
      </c>
      <c r="D175" s="332" t="s">
        <v>470</v>
      </c>
      <c r="E175" s="332"/>
      <c r="F175" s="332"/>
      <c r="G175" s="332"/>
      <c r="H175" s="414"/>
      <c r="I175" s="349">
        <f aca="true" t="shared" si="9" ref="I175:J177">I176</f>
        <v>3548.8</v>
      </c>
      <c r="J175" s="349">
        <f t="shared" si="9"/>
        <v>3568.2000000000003</v>
      </c>
    </row>
    <row r="176" spans="1:10" ht="25.5">
      <c r="A176" s="3"/>
      <c r="B176" s="350" t="s">
        <v>428</v>
      </c>
      <c r="C176" s="337" t="s">
        <v>470</v>
      </c>
      <c r="D176" s="337" t="s">
        <v>470</v>
      </c>
      <c r="E176" s="337" t="s">
        <v>142</v>
      </c>
      <c r="F176" s="337"/>
      <c r="G176" s="337"/>
      <c r="H176" s="415"/>
      <c r="I176" s="352">
        <f t="shared" si="9"/>
        <v>3548.8</v>
      </c>
      <c r="J176" s="352">
        <f t="shared" si="9"/>
        <v>3568.2000000000003</v>
      </c>
    </row>
    <row r="177" spans="1:10" ht="76.5">
      <c r="A177" s="3"/>
      <c r="B177" s="404" t="s">
        <v>107</v>
      </c>
      <c r="C177" s="400" t="s">
        <v>470</v>
      </c>
      <c r="D177" s="400" t="s">
        <v>470</v>
      </c>
      <c r="E177" s="400" t="s">
        <v>142</v>
      </c>
      <c r="F177" s="400" t="s">
        <v>434</v>
      </c>
      <c r="G177" s="400"/>
      <c r="H177" s="400"/>
      <c r="I177" s="400">
        <f t="shared" si="9"/>
        <v>3548.8</v>
      </c>
      <c r="J177" s="400">
        <f t="shared" si="9"/>
        <v>3568.2000000000003</v>
      </c>
    </row>
    <row r="178" spans="1:10" ht="25.5">
      <c r="A178" s="3"/>
      <c r="B178" s="405" t="s">
        <v>328</v>
      </c>
      <c r="C178" s="401" t="s">
        <v>470</v>
      </c>
      <c r="D178" s="401" t="s">
        <v>470</v>
      </c>
      <c r="E178" s="401" t="s">
        <v>142</v>
      </c>
      <c r="F178" s="401" t="s">
        <v>434</v>
      </c>
      <c r="G178" s="401" t="s">
        <v>329</v>
      </c>
      <c r="H178" s="401"/>
      <c r="I178" s="401">
        <f>I179+I180</f>
        <v>3548.8</v>
      </c>
      <c r="J178" s="401">
        <f>J179+J180</f>
        <v>3568.2000000000003</v>
      </c>
    </row>
    <row r="179" spans="1:10" ht="51">
      <c r="A179" s="3"/>
      <c r="B179" s="416" t="s">
        <v>288</v>
      </c>
      <c r="C179" s="341" t="s">
        <v>470</v>
      </c>
      <c r="D179" s="341" t="s">
        <v>470</v>
      </c>
      <c r="E179" s="341" t="s">
        <v>142</v>
      </c>
      <c r="F179" s="341" t="s">
        <v>434</v>
      </c>
      <c r="G179" s="341" t="s">
        <v>329</v>
      </c>
      <c r="H179" s="341">
        <v>100</v>
      </c>
      <c r="I179" s="341" t="s">
        <v>352</v>
      </c>
      <c r="J179" s="341" t="s">
        <v>352</v>
      </c>
    </row>
    <row r="180" spans="1:10" ht="25.5">
      <c r="A180" s="3"/>
      <c r="B180" s="323" t="s">
        <v>326</v>
      </c>
      <c r="C180" s="413" t="s">
        <v>470</v>
      </c>
      <c r="D180" s="413" t="s">
        <v>470</v>
      </c>
      <c r="E180" s="413" t="s">
        <v>142</v>
      </c>
      <c r="F180" s="413" t="s">
        <v>434</v>
      </c>
      <c r="G180" s="413" t="s">
        <v>329</v>
      </c>
      <c r="H180" s="413">
        <v>200</v>
      </c>
      <c r="I180" s="413">
        <f>154.7+199.8</f>
        <v>354.5</v>
      </c>
      <c r="J180" s="413">
        <f>163.1+210.8</f>
        <v>373.9</v>
      </c>
    </row>
    <row r="181" spans="1:10" ht="12.75">
      <c r="A181" s="3"/>
      <c r="B181" s="191" t="s">
        <v>435</v>
      </c>
      <c r="C181" s="192" t="s">
        <v>472</v>
      </c>
      <c r="D181" s="192"/>
      <c r="E181" s="192"/>
      <c r="F181" s="247"/>
      <c r="G181" s="192"/>
      <c r="H181" s="192"/>
      <c r="I181" s="248">
        <f>I182+I187</f>
        <v>135</v>
      </c>
      <c r="J181" s="248">
        <f>J182+J187</f>
        <v>135</v>
      </c>
    </row>
    <row r="182" spans="1:10" ht="25.5">
      <c r="A182" s="3"/>
      <c r="B182" s="417" t="s">
        <v>138</v>
      </c>
      <c r="C182" s="331" t="s">
        <v>472</v>
      </c>
      <c r="D182" s="331" t="s">
        <v>470</v>
      </c>
      <c r="E182" s="331"/>
      <c r="F182" s="331"/>
      <c r="G182" s="331"/>
      <c r="H182" s="331"/>
      <c r="I182" s="334" t="str">
        <f aca="true" t="shared" si="10" ref="I182:J185">I183</f>
        <v>35</v>
      </c>
      <c r="J182" s="334" t="str">
        <f t="shared" si="10"/>
        <v>35</v>
      </c>
    </row>
    <row r="183" spans="1:10" ht="12.75">
      <c r="A183" s="3"/>
      <c r="B183" s="403" t="s">
        <v>439</v>
      </c>
      <c r="C183" s="337" t="s">
        <v>472</v>
      </c>
      <c r="D183" s="337" t="s">
        <v>470</v>
      </c>
      <c r="E183" s="337" t="s">
        <v>290</v>
      </c>
      <c r="F183" s="337"/>
      <c r="G183" s="337"/>
      <c r="H183" s="337"/>
      <c r="I183" s="352" t="str">
        <f t="shared" si="10"/>
        <v>35</v>
      </c>
      <c r="J183" s="352" t="str">
        <f t="shared" si="10"/>
        <v>35</v>
      </c>
    </row>
    <row r="184" spans="1:10" ht="12.75">
      <c r="A184" s="3"/>
      <c r="B184" s="404" t="s">
        <v>292</v>
      </c>
      <c r="C184" s="354" t="s">
        <v>472</v>
      </c>
      <c r="D184" s="354" t="s">
        <v>470</v>
      </c>
      <c r="E184" s="354" t="s">
        <v>290</v>
      </c>
      <c r="F184" s="354" t="s">
        <v>293</v>
      </c>
      <c r="G184" s="354" t="s">
        <v>297</v>
      </c>
      <c r="H184" s="354"/>
      <c r="I184" s="356" t="str">
        <f t="shared" si="10"/>
        <v>35</v>
      </c>
      <c r="J184" s="356" t="str">
        <f t="shared" si="10"/>
        <v>35</v>
      </c>
    </row>
    <row r="185" spans="1:10" ht="25.5">
      <c r="A185" s="3"/>
      <c r="B185" s="418" t="s">
        <v>438</v>
      </c>
      <c r="C185" s="365" t="s">
        <v>472</v>
      </c>
      <c r="D185" s="365" t="s">
        <v>470</v>
      </c>
      <c r="E185" s="365" t="s">
        <v>290</v>
      </c>
      <c r="F185" s="365" t="s">
        <v>293</v>
      </c>
      <c r="G185" s="365" t="s">
        <v>436</v>
      </c>
      <c r="H185" s="365"/>
      <c r="I185" s="366" t="str">
        <f t="shared" si="10"/>
        <v>35</v>
      </c>
      <c r="J185" s="366" t="str">
        <f t="shared" si="10"/>
        <v>35</v>
      </c>
    </row>
    <row r="186" spans="1:10" ht="25.5">
      <c r="A186" s="3"/>
      <c r="B186" s="323" t="s">
        <v>326</v>
      </c>
      <c r="C186" s="324" t="s">
        <v>472</v>
      </c>
      <c r="D186" s="324" t="s">
        <v>470</v>
      </c>
      <c r="E186" s="324" t="s">
        <v>290</v>
      </c>
      <c r="F186" s="324" t="s">
        <v>293</v>
      </c>
      <c r="G186" s="324" t="s">
        <v>436</v>
      </c>
      <c r="H186" s="324" t="s">
        <v>287</v>
      </c>
      <c r="I186" s="343" t="s">
        <v>440</v>
      </c>
      <c r="J186" s="343" t="s">
        <v>440</v>
      </c>
    </row>
    <row r="187" spans="1:10" ht="12.75">
      <c r="A187" s="3"/>
      <c r="B187" s="417" t="s">
        <v>148</v>
      </c>
      <c r="C187" s="331" t="s">
        <v>472</v>
      </c>
      <c r="D187" s="331" t="s">
        <v>472</v>
      </c>
      <c r="E187" s="332"/>
      <c r="F187" s="332"/>
      <c r="G187" s="332"/>
      <c r="H187" s="331"/>
      <c r="I187" s="334">
        <f aca="true" t="shared" si="11" ref="I187:J190">I188</f>
        <v>100</v>
      </c>
      <c r="J187" s="334">
        <f t="shared" si="11"/>
        <v>100</v>
      </c>
    </row>
    <row r="188" spans="1:10" ht="38.25">
      <c r="A188" s="3"/>
      <c r="B188" s="403" t="s">
        <v>441</v>
      </c>
      <c r="C188" s="399" t="s">
        <v>472</v>
      </c>
      <c r="D188" s="399" t="s">
        <v>472</v>
      </c>
      <c r="E188" s="399" t="s">
        <v>473</v>
      </c>
      <c r="F188" s="399"/>
      <c r="G188" s="399"/>
      <c r="H188" s="399"/>
      <c r="I188" s="399">
        <f t="shared" si="11"/>
        <v>100</v>
      </c>
      <c r="J188" s="399">
        <f t="shared" si="11"/>
        <v>100</v>
      </c>
    </row>
    <row r="189" spans="1:10" ht="76.5">
      <c r="A189" s="3"/>
      <c r="B189" s="404" t="s">
        <v>55</v>
      </c>
      <c r="C189" s="400" t="s">
        <v>472</v>
      </c>
      <c r="D189" s="400" t="s">
        <v>472</v>
      </c>
      <c r="E189" s="400" t="s">
        <v>473</v>
      </c>
      <c r="F189" s="400" t="s">
        <v>293</v>
      </c>
      <c r="G189" s="400"/>
      <c r="H189" s="400"/>
      <c r="I189" s="400">
        <f t="shared" si="11"/>
        <v>100</v>
      </c>
      <c r="J189" s="400">
        <f t="shared" si="11"/>
        <v>100</v>
      </c>
    </row>
    <row r="190" spans="1:10" ht="89.25">
      <c r="A190" s="3"/>
      <c r="B190" s="405" t="s">
        <v>56</v>
      </c>
      <c r="C190" s="401" t="s">
        <v>472</v>
      </c>
      <c r="D190" s="401" t="s">
        <v>472</v>
      </c>
      <c r="E190" s="401" t="s">
        <v>473</v>
      </c>
      <c r="F190" s="401" t="s">
        <v>293</v>
      </c>
      <c r="G190" s="401" t="s">
        <v>437</v>
      </c>
      <c r="H190" s="401"/>
      <c r="I190" s="401">
        <f t="shared" si="11"/>
        <v>100</v>
      </c>
      <c r="J190" s="401">
        <f t="shared" si="11"/>
        <v>100</v>
      </c>
    </row>
    <row r="191" spans="1:10" ht="12.75">
      <c r="A191" s="3"/>
      <c r="B191" s="323" t="s">
        <v>444</v>
      </c>
      <c r="C191" s="419" t="s">
        <v>472</v>
      </c>
      <c r="D191" s="419" t="s">
        <v>472</v>
      </c>
      <c r="E191" s="419" t="s">
        <v>473</v>
      </c>
      <c r="F191" s="419" t="s">
        <v>293</v>
      </c>
      <c r="G191" s="419" t="s">
        <v>437</v>
      </c>
      <c r="H191" s="419" t="s">
        <v>443</v>
      </c>
      <c r="I191" s="419">
        <v>100</v>
      </c>
      <c r="J191" s="419">
        <v>100</v>
      </c>
    </row>
    <row r="192" spans="1:10" ht="12.75">
      <c r="A192" s="3"/>
      <c r="B192" s="191" t="s">
        <v>445</v>
      </c>
      <c r="C192" s="235" t="s">
        <v>473</v>
      </c>
      <c r="D192" s="235"/>
      <c r="E192" s="238"/>
      <c r="F192" s="238"/>
      <c r="G192" s="238"/>
      <c r="H192" s="238"/>
      <c r="I192" s="239">
        <f>I193+I213</f>
        <v>3362.3999999999996</v>
      </c>
      <c r="J192" s="239">
        <f>J193+J213</f>
        <v>3430.2999999999997</v>
      </c>
    </row>
    <row r="193" spans="1:10" ht="12.75">
      <c r="A193" s="3"/>
      <c r="B193" s="417" t="s">
        <v>474</v>
      </c>
      <c r="C193" s="420" t="s">
        <v>473</v>
      </c>
      <c r="D193" s="420" t="s">
        <v>465</v>
      </c>
      <c r="E193" s="420"/>
      <c r="F193" s="420"/>
      <c r="G193" s="420"/>
      <c r="H193" s="420"/>
      <c r="I193" s="421">
        <f>I194+I201</f>
        <v>3162.3999999999996</v>
      </c>
      <c r="J193" s="421">
        <f>J194+J201</f>
        <v>3220.2999999999997</v>
      </c>
    </row>
    <row r="194" spans="1:10" ht="12.75">
      <c r="A194" s="3"/>
      <c r="B194" s="422" t="s">
        <v>446</v>
      </c>
      <c r="C194" s="423" t="s">
        <v>473</v>
      </c>
      <c r="D194" s="423" t="s">
        <v>465</v>
      </c>
      <c r="E194" s="424" t="s">
        <v>472</v>
      </c>
      <c r="F194" s="424"/>
      <c r="G194" s="424"/>
      <c r="H194" s="424"/>
      <c r="I194" s="425">
        <f aca="true" t="shared" si="12" ref="I194:J196">I195</f>
        <v>2567.7999999999997</v>
      </c>
      <c r="J194" s="425">
        <f t="shared" si="12"/>
        <v>2622.2999999999997</v>
      </c>
    </row>
    <row r="195" spans="1:10" ht="25.5">
      <c r="A195" s="3"/>
      <c r="B195" s="426" t="s">
        <v>447</v>
      </c>
      <c r="C195" s="336" t="s">
        <v>473</v>
      </c>
      <c r="D195" s="336" t="s">
        <v>465</v>
      </c>
      <c r="E195" s="337" t="s">
        <v>472</v>
      </c>
      <c r="F195" s="337"/>
      <c r="G195" s="337"/>
      <c r="H195" s="337"/>
      <c r="I195" s="352">
        <f t="shared" si="12"/>
        <v>2567.7999999999997</v>
      </c>
      <c r="J195" s="352">
        <f t="shared" si="12"/>
        <v>2622.2999999999997</v>
      </c>
    </row>
    <row r="196" spans="1:10" ht="76.5">
      <c r="A196" s="3"/>
      <c r="B196" s="404" t="s">
        <v>448</v>
      </c>
      <c r="C196" s="375" t="s">
        <v>473</v>
      </c>
      <c r="D196" s="375" t="s">
        <v>465</v>
      </c>
      <c r="E196" s="354" t="s">
        <v>472</v>
      </c>
      <c r="F196" s="354" t="s">
        <v>293</v>
      </c>
      <c r="G196" s="354"/>
      <c r="H196" s="354"/>
      <c r="I196" s="356">
        <f t="shared" si="12"/>
        <v>2567.7999999999997</v>
      </c>
      <c r="J196" s="356">
        <f t="shared" si="12"/>
        <v>2622.2999999999997</v>
      </c>
    </row>
    <row r="197" spans="1:10" ht="25.5">
      <c r="A197" s="3"/>
      <c r="B197" s="418" t="s">
        <v>328</v>
      </c>
      <c r="C197" s="427" t="s">
        <v>473</v>
      </c>
      <c r="D197" s="427" t="s">
        <v>465</v>
      </c>
      <c r="E197" s="365" t="s">
        <v>472</v>
      </c>
      <c r="F197" s="365" t="s">
        <v>293</v>
      </c>
      <c r="G197" s="365" t="s">
        <v>329</v>
      </c>
      <c r="H197" s="365"/>
      <c r="I197" s="366">
        <f>I198+I199+I200</f>
        <v>2567.7999999999997</v>
      </c>
      <c r="J197" s="366">
        <f>J198+J199+J200</f>
        <v>2622.2999999999997</v>
      </c>
    </row>
    <row r="198" spans="1:10" ht="51">
      <c r="A198" s="3"/>
      <c r="B198" s="416" t="s">
        <v>288</v>
      </c>
      <c r="C198" s="324" t="s">
        <v>473</v>
      </c>
      <c r="D198" s="324" t="s">
        <v>465</v>
      </c>
      <c r="E198" s="324" t="s">
        <v>472</v>
      </c>
      <c r="F198" s="324" t="s">
        <v>293</v>
      </c>
      <c r="G198" s="324" t="s">
        <v>329</v>
      </c>
      <c r="H198" s="406">
        <v>100</v>
      </c>
      <c r="I198" s="326">
        <v>1250.3</v>
      </c>
      <c r="J198" s="326">
        <v>1250.3</v>
      </c>
    </row>
    <row r="199" spans="1:10" ht="25.5">
      <c r="A199" s="3"/>
      <c r="B199" s="323" t="s">
        <v>326</v>
      </c>
      <c r="C199" s="324" t="s">
        <v>473</v>
      </c>
      <c r="D199" s="324" t="s">
        <v>465</v>
      </c>
      <c r="E199" s="324" t="s">
        <v>472</v>
      </c>
      <c r="F199" s="324" t="s">
        <v>293</v>
      </c>
      <c r="G199" s="324" t="s">
        <v>329</v>
      </c>
      <c r="H199" s="406">
        <v>200</v>
      </c>
      <c r="I199" s="326">
        <f>34.6+1163.8</f>
        <v>1198.3999999999999</v>
      </c>
      <c r="J199" s="326">
        <f>36.4+1216.5</f>
        <v>1252.9</v>
      </c>
    </row>
    <row r="200" spans="1:10" ht="12.75">
      <c r="A200" s="3"/>
      <c r="B200" s="428" t="s">
        <v>314</v>
      </c>
      <c r="C200" s="324" t="s">
        <v>473</v>
      </c>
      <c r="D200" s="324" t="s">
        <v>465</v>
      </c>
      <c r="E200" s="324" t="s">
        <v>472</v>
      </c>
      <c r="F200" s="324" t="s">
        <v>293</v>
      </c>
      <c r="G200" s="324" t="s">
        <v>329</v>
      </c>
      <c r="H200" s="406">
        <v>800</v>
      </c>
      <c r="I200" s="326">
        <v>119.1</v>
      </c>
      <c r="J200" s="326">
        <v>119.1</v>
      </c>
    </row>
    <row r="201" spans="1:10" ht="12.75">
      <c r="A201" s="3"/>
      <c r="B201" s="429" t="s">
        <v>449</v>
      </c>
      <c r="C201" s="430" t="s">
        <v>473</v>
      </c>
      <c r="D201" s="430" t="s">
        <v>465</v>
      </c>
      <c r="E201" s="431"/>
      <c r="F201" s="431"/>
      <c r="G201" s="431"/>
      <c r="H201" s="431"/>
      <c r="I201" s="425">
        <f>I202+I207</f>
        <v>594.6</v>
      </c>
      <c r="J201" s="425">
        <f>J202+J207</f>
        <v>598</v>
      </c>
    </row>
    <row r="202" spans="1:10" ht="25.5">
      <c r="A202" s="3"/>
      <c r="B202" s="426" t="s">
        <v>447</v>
      </c>
      <c r="C202" s="337" t="s">
        <v>473</v>
      </c>
      <c r="D202" s="337" t="s">
        <v>465</v>
      </c>
      <c r="E202" s="337" t="s">
        <v>472</v>
      </c>
      <c r="F202" s="337"/>
      <c r="G202" s="337"/>
      <c r="H202" s="337"/>
      <c r="I202" s="352">
        <f>I203</f>
        <v>441.2</v>
      </c>
      <c r="J202" s="352">
        <f>J203</f>
        <v>444.59999999999997</v>
      </c>
    </row>
    <row r="203" spans="1:10" ht="51">
      <c r="A203" s="3"/>
      <c r="B203" s="432" t="s">
        <v>450</v>
      </c>
      <c r="C203" s="354" t="s">
        <v>473</v>
      </c>
      <c r="D203" s="354" t="s">
        <v>465</v>
      </c>
      <c r="E203" s="354" t="s">
        <v>472</v>
      </c>
      <c r="F203" s="354" t="s">
        <v>281</v>
      </c>
      <c r="G203" s="354"/>
      <c r="H203" s="354"/>
      <c r="I203" s="356">
        <f>I204</f>
        <v>441.2</v>
      </c>
      <c r="J203" s="356">
        <f>J204</f>
        <v>444.59999999999997</v>
      </c>
    </row>
    <row r="204" spans="1:10" ht="25.5">
      <c r="A204" s="3"/>
      <c r="B204" s="418" t="s">
        <v>328</v>
      </c>
      <c r="C204" s="365" t="s">
        <v>473</v>
      </c>
      <c r="D204" s="365" t="s">
        <v>465</v>
      </c>
      <c r="E204" s="365" t="s">
        <v>472</v>
      </c>
      <c r="F204" s="365" t="s">
        <v>281</v>
      </c>
      <c r="G204" s="365" t="s">
        <v>329</v>
      </c>
      <c r="H204" s="359"/>
      <c r="I204" s="366">
        <f>I205+I206</f>
        <v>441.2</v>
      </c>
      <c r="J204" s="366">
        <f>J205+J206</f>
        <v>444.59999999999997</v>
      </c>
    </row>
    <row r="205" spans="1:10" ht="51">
      <c r="A205" s="3"/>
      <c r="B205" s="416" t="s">
        <v>288</v>
      </c>
      <c r="C205" s="324" t="s">
        <v>473</v>
      </c>
      <c r="D205" s="324" t="s">
        <v>465</v>
      </c>
      <c r="E205" s="324" t="s">
        <v>472</v>
      </c>
      <c r="F205" s="324" t="s">
        <v>281</v>
      </c>
      <c r="G205" s="324" t="s">
        <v>329</v>
      </c>
      <c r="H205" s="406">
        <v>100</v>
      </c>
      <c r="I205" s="326">
        <v>387.9</v>
      </c>
      <c r="J205" s="326">
        <v>387.9</v>
      </c>
    </row>
    <row r="206" spans="1:10" ht="25.5">
      <c r="A206" s="3"/>
      <c r="B206" s="323" t="s">
        <v>326</v>
      </c>
      <c r="C206" s="324" t="s">
        <v>473</v>
      </c>
      <c r="D206" s="324" t="s">
        <v>465</v>
      </c>
      <c r="E206" s="324" t="s">
        <v>472</v>
      </c>
      <c r="F206" s="324" t="s">
        <v>281</v>
      </c>
      <c r="G206" s="324" t="s">
        <v>329</v>
      </c>
      <c r="H206" s="406">
        <v>200</v>
      </c>
      <c r="I206" s="326">
        <v>53.3</v>
      </c>
      <c r="J206" s="326">
        <v>56.7</v>
      </c>
    </row>
    <row r="207" spans="1:10" ht="12.75">
      <c r="A207" s="3"/>
      <c r="B207" s="433" t="s">
        <v>365</v>
      </c>
      <c r="C207" s="381" t="s">
        <v>473</v>
      </c>
      <c r="D207" s="381" t="s">
        <v>465</v>
      </c>
      <c r="E207" s="381" t="s">
        <v>230</v>
      </c>
      <c r="F207" s="381"/>
      <c r="G207" s="381"/>
      <c r="H207" s="381"/>
      <c r="I207" s="383">
        <f>I208</f>
        <v>153.4</v>
      </c>
      <c r="J207" s="383">
        <f>J208</f>
        <v>153.4</v>
      </c>
    </row>
    <row r="208" spans="1:10" ht="12.75">
      <c r="A208" s="3"/>
      <c r="B208" s="434" t="s">
        <v>367</v>
      </c>
      <c r="C208" s="385" t="s">
        <v>473</v>
      </c>
      <c r="D208" s="385" t="s">
        <v>465</v>
      </c>
      <c r="E208" s="385" t="s">
        <v>230</v>
      </c>
      <c r="F208" s="385" t="s">
        <v>368</v>
      </c>
      <c r="G208" s="385"/>
      <c r="H208" s="385"/>
      <c r="I208" s="387">
        <f>I209+I211</f>
        <v>153.4</v>
      </c>
      <c r="J208" s="387">
        <f>J209+J211</f>
        <v>153.4</v>
      </c>
    </row>
    <row r="209" spans="1:10" ht="51">
      <c r="A209" s="3"/>
      <c r="B209" s="435" t="s">
        <v>451</v>
      </c>
      <c r="C209" s="436" t="s">
        <v>473</v>
      </c>
      <c r="D209" s="436" t="s">
        <v>465</v>
      </c>
      <c r="E209" s="436" t="s">
        <v>230</v>
      </c>
      <c r="F209" s="436" t="s">
        <v>368</v>
      </c>
      <c r="G209" s="436" t="s">
        <v>452</v>
      </c>
      <c r="H209" s="436"/>
      <c r="I209" s="437">
        <f>I210</f>
        <v>140.5</v>
      </c>
      <c r="J209" s="437">
        <f>J210</f>
        <v>140.5</v>
      </c>
    </row>
    <row r="210" spans="1:10" ht="12.75">
      <c r="A210" s="3"/>
      <c r="B210" s="438" t="s">
        <v>453</v>
      </c>
      <c r="C210" s="19" t="s">
        <v>473</v>
      </c>
      <c r="D210" s="19" t="s">
        <v>465</v>
      </c>
      <c r="E210" s="19" t="s">
        <v>230</v>
      </c>
      <c r="F210" s="19" t="s">
        <v>368</v>
      </c>
      <c r="G210" s="19" t="s">
        <v>452</v>
      </c>
      <c r="H210" s="19" t="s">
        <v>443</v>
      </c>
      <c r="I210" s="393">
        <v>140.5</v>
      </c>
      <c r="J210" s="393">
        <v>140.5</v>
      </c>
    </row>
    <row r="211" spans="1:10" ht="12.75">
      <c r="A211" s="3"/>
      <c r="B211" s="435" t="s">
        <v>454</v>
      </c>
      <c r="C211" s="436" t="s">
        <v>473</v>
      </c>
      <c r="D211" s="436" t="s">
        <v>465</v>
      </c>
      <c r="E211" s="436" t="s">
        <v>230</v>
      </c>
      <c r="F211" s="436" t="s">
        <v>368</v>
      </c>
      <c r="G211" s="436" t="s">
        <v>455</v>
      </c>
      <c r="H211" s="436"/>
      <c r="I211" s="437">
        <f>I212</f>
        <v>12.9</v>
      </c>
      <c r="J211" s="437">
        <f>J212</f>
        <v>12.9</v>
      </c>
    </row>
    <row r="212" spans="1:10" ht="51">
      <c r="A212" s="3"/>
      <c r="B212" s="439" t="s">
        <v>456</v>
      </c>
      <c r="C212" s="19" t="s">
        <v>473</v>
      </c>
      <c r="D212" s="19" t="s">
        <v>465</v>
      </c>
      <c r="E212" s="19" t="s">
        <v>230</v>
      </c>
      <c r="F212" s="19" t="s">
        <v>368</v>
      </c>
      <c r="G212" s="19" t="s">
        <v>455</v>
      </c>
      <c r="H212" s="19" t="s">
        <v>310</v>
      </c>
      <c r="I212" s="393">
        <v>12.9</v>
      </c>
      <c r="J212" s="393">
        <v>12.9</v>
      </c>
    </row>
    <row r="213" spans="1:10" ht="12.75">
      <c r="A213" s="3"/>
      <c r="B213" s="440" t="s">
        <v>457</v>
      </c>
      <c r="C213" s="332" t="s">
        <v>473</v>
      </c>
      <c r="D213" s="332" t="s">
        <v>469</v>
      </c>
      <c r="E213" s="332"/>
      <c r="F213" s="332"/>
      <c r="G213" s="332"/>
      <c r="H213" s="332"/>
      <c r="I213" s="349">
        <f aca="true" t="shared" si="13" ref="I213:J216">I214</f>
        <v>200</v>
      </c>
      <c r="J213" s="349">
        <f t="shared" si="13"/>
        <v>210</v>
      </c>
    </row>
    <row r="214" spans="1:10" ht="25.5">
      <c r="A214" s="3"/>
      <c r="B214" s="426" t="s">
        <v>447</v>
      </c>
      <c r="C214" s="337" t="s">
        <v>473</v>
      </c>
      <c r="D214" s="337" t="s">
        <v>469</v>
      </c>
      <c r="E214" s="337" t="s">
        <v>472</v>
      </c>
      <c r="F214" s="337"/>
      <c r="G214" s="337"/>
      <c r="H214" s="337"/>
      <c r="I214" s="352">
        <f t="shared" si="13"/>
        <v>200</v>
      </c>
      <c r="J214" s="352">
        <f t="shared" si="13"/>
        <v>210</v>
      </c>
    </row>
    <row r="215" spans="1:10" ht="63.75">
      <c r="A215" s="3"/>
      <c r="B215" s="408" t="s">
        <v>108</v>
      </c>
      <c r="C215" s="354" t="s">
        <v>473</v>
      </c>
      <c r="D215" s="354" t="s">
        <v>469</v>
      </c>
      <c r="E215" s="354" t="s">
        <v>472</v>
      </c>
      <c r="F215" s="354" t="s">
        <v>307</v>
      </c>
      <c r="G215" s="354"/>
      <c r="H215" s="354"/>
      <c r="I215" s="356">
        <f t="shared" si="13"/>
        <v>200</v>
      </c>
      <c r="J215" s="356">
        <f t="shared" si="13"/>
        <v>210</v>
      </c>
    </row>
    <row r="216" spans="1:10" ht="12.75">
      <c r="A216" s="3"/>
      <c r="B216" s="418" t="s">
        <v>458</v>
      </c>
      <c r="C216" s="365" t="s">
        <v>473</v>
      </c>
      <c r="D216" s="365" t="s">
        <v>469</v>
      </c>
      <c r="E216" s="365" t="s">
        <v>472</v>
      </c>
      <c r="F216" s="365" t="s">
        <v>307</v>
      </c>
      <c r="G216" s="365" t="s">
        <v>459</v>
      </c>
      <c r="H216" s="365"/>
      <c r="I216" s="366">
        <f t="shared" si="13"/>
        <v>200</v>
      </c>
      <c r="J216" s="366">
        <f t="shared" si="13"/>
        <v>210</v>
      </c>
    </row>
    <row r="217" spans="1:10" ht="25.5">
      <c r="A217" s="3"/>
      <c r="B217" s="323" t="s">
        <v>326</v>
      </c>
      <c r="C217" s="324" t="s">
        <v>473</v>
      </c>
      <c r="D217" s="324" t="s">
        <v>469</v>
      </c>
      <c r="E217" s="324" t="s">
        <v>472</v>
      </c>
      <c r="F217" s="324" t="s">
        <v>307</v>
      </c>
      <c r="G217" s="324" t="s">
        <v>459</v>
      </c>
      <c r="H217" s="406">
        <v>200</v>
      </c>
      <c r="I217" s="326">
        <v>200</v>
      </c>
      <c r="J217" s="326">
        <v>210</v>
      </c>
    </row>
    <row r="218" spans="1:10" ht="12.75">
      <c r="A218" s="3"/>
      <c r="B218" s="319" t="s">
        <v>347</v>
      </c>
      <c r="C218" s="235" t="s">
        <v>149</v>
      </c>
      <c r="D218" s="238"/>
      <c r="E218" s="198"/>
      <c r="F218" s="198"/>
      <c r="G218" s="198"/>
      <c r="H218" s="198"/>
      <c r="I218" s="396">
        <f aca="true" t="shared" si="14" ref="I218:J222">I219</f>
        <v>2309.7</v>
      </c>
      <c r="J218" s="396">
        <f t="shared" si="14"/>
        <v>2332.9</v>
      </c>
    </row>
    <row r="219" spans="1:10" ht="12.75">
      <c r="A219" s="3"/>
      <c r="B219" s="441" t="s">
        <v>348</v>
      </c>
      <c r="C219" s="420" t="s">
        <v>149</v>
      </c>
      <c r="D219" s="420" t="s">
        <v>465</v>
      </c>
      <c r="E219" s="332"/>
      <c r="F219" s="332"/>
      <c r="G219" s="332"/>
      <c r="H219" s="332"/>
      <c r="I219" s="349">
        <f t="shared" si="14"/>
        <v>2309.7</v>
      </c>
      <c r="J219" s="349">
        <f t="shared" si="14"/>
        <v>2332.9</v>
      </c>
    </row>
    <row r="220" spans="1:10" ht="38.25">
      <c r="A220" s="3"/>
      <c r="B220" s="350" t="s">
        <v>441</v>
      </c>
      <c r="C220" s="337" t="s">
        <v>149</v>
      </c>
      <c r="D220" s="337" t="s">
        <v>465</v>
      </c>
      <c r="E220" s="337" t="s">
        <v>473</v>
      </c>
      <c r="F220" s="337"/>
      <c r="G220" s="337"/>
      <c r="H220" s="337"/>
      <c r="I220" s="352">
        <f t="shared" si="14"/>
        <v>2309.7</v>
      </c>
      <c r="J220" s="352">
        <f t="shared" si="14"/>
        <v>2332.9</v>
      </c>
    </row>
    <row r="221" spans="1:10" ht="76.5">
      <c r="A221" s="3"/>
      <c r="B221" s="353" t="s">
        <v>58</v>
      </c>
      <c r="C221" s="354" t="s">
        <v>149</v>
      </c>
      <c r="D221" s="354" t="s">
        <v>465</v>
      </c>
      <c r="E221" s="354" t="s">
        <v>473</v>
      </c>
      <c r="F221" s="354" t="s">
        <v>281</v>
      </c>
      <c r="G221" s="354"/>
      <c r="H221" s="354"/>
      <c r="I221" s="356">
        <f t="shared" si="14"/>
        <v>2309.7</v>
      </c>
      <c r="J221" s="356">
        <f t="shared" si="14"/>
        <v>2332.9</v>
      </c>
    </row>
    <row r="222" spans="1:10" ht="12.75">
      <c r="A222" s="3"/>
      <c r="B222" s="442" t="s">
        <v>349</v>
      </c>
      <c r="C222" s="443" t="s">
        <v>149</v>
      </c>
      <c r="D222" s="443" t="s">
        <v>465</v>
      </c>
      <c r="E222" s="443" t="s">
        <v>473</v>
      </c>
      <c r="F222" s="443" t="s">
        <v>281</v>
      </c>
      <c r="G222" s="443"/>
      <c r="H222" s="443"/>
      <c r="I222" s="444">
        <f t="shared" si="14"/>
        <v>2309.7</v>
      </c>
      <c r="J222" s="444">
        <f t="shared" si="14"/>
        <v>2332.9</v>
      </c>
    </row>
    <row r="223" spans="1:10" ht="24" customHeight="1">
      <c r="A223" s="3"/>
      <c r="B223" s="364" t="s">
        <v>328</v>
      </c>
      <c r="C223" s="365" t="s">
        <v>149</v>
      </c>
      <c r="D223" s="365" t="s">
        <v>465</v>
      </c>
      <c r="E223" s="365" t="s">
        <v>473</v>
      </c>
      <c r="F223" s="365" t="s">
        <v>281</v>
      </c>
      <c r="G223" s="365" t="s">
        <v>329</v>
      </c>
      <c r="H223" s="365"/>
      <c r="I223" s="366">
        <f>I224+I225+I226</f>
        <v>2309.7</v>
      </c>
      <c r="J223" s="366">
        <f>J224+J225+J226</f>
        <v>2332.9</v>
      </c>
    </row>
    <row r="224" spans="1:10" ht="51">
      <c r="A224" s="3"/>
      <c r="B224" s="416" t="s">
        <v>288</v>
      </c>
      <c r="C224" s="324" t="s">
        <v>149</v>
      </c>
      <c r="D224" s="324" t="s">
        <v>465</v>
      </c>
      <c r="E224" s="324" t="s">
        <v>473</v>
      </c>
      <c r="F224" s="324" t="s">
        <v>281</v>
      </c>
      <c r="G224" s="324" t="s">
        <v>329</v>
      </c>
      <c r="H224" s="406">
        <v>100</v>
      </c>
      <c r="I224" s="326">
        <v>1837.7</v>
      </c>
      <c r="J224" s="326">
        <v>1837.7</v>
      </c>
    </row>
    <row r="225" spans="1:10" ht="25.5">
      <c r="A225" s="3"/>
      <c r="B225" s="323" t="s">
        <v>326</v>
      </c>
      <c r="C225" s="324" t="s">
        <v>149</v>
      </c>
      <c r="D225" s="324" t="s">
        <v>465</v>
      </c>
      <c r="E225" s="324" t="s">
        <v>473</v>
      </c>
      <c r="F225" s="324" t="s">
        <v>281</v>
      </c>
      <c r="G225" s="324" t="s">
        <v>329</v>
      </c>
      <c r="H225" s="406">
        <v>200</v>
      </c>
      <c r="I225" s="326">
        <f>25.3+445.6</f>
        <v>470.90000000000003</v>
      </c>
      <c r="J225" s="326">
        <f>26.6+467.5</f>
        <v>494.1</v>
      </c>
    </row>
    <row r="226" spans="1:10" ht="12.75">
      <c r="A226" s="3"/>
      <c r="B226" s="428" t="s">
        <v>314</v>
      </c>
      <c r="C226" s="324" t="s">
        <v>149</v>
      </c>
      <c r="D226" s="324" t="s">
        <v>465</v>
      </c>
      <c r="E226" s="324" t="s">
        <v>473</v>
      </c>
      <c r="F226" s="324" t="s">
        <v>281</v>
      </c>
      <c r="G226" s="324" t="s">
        <v>329</v>
      </c>
      <c r="H226" s="406">
        <v>800</v>
      </c>
      <c r="I226" s="326">
        <v>1.1</v>
      </c>
      <c r="J226" s="326">
        <v>1.1</v>
      </c>
    </row>
    <row r="227" spans="1:10" ht="12.75">
      <c r="A227" s="3"/>
      <c r="B227" s="445" t="s">
        <v>32</v>
      </c>
      <c r="C227" s="446" t="s">
        <v>230</v>
      </c>
      <c r="D227" s="447"/>
      <c r="E227" s="448"/>
      <c r="F227" s="448"/>
      <c r="G227" s="448"/>
      <c r="H227" s="448"/>
      <c r="I227" s="349">
        <f aca="true" t="shared" si="15" ref="I227:J231">I228</f>
        <v>541.7</v>
      </c>
      <c r="J227" s="349">
        <f t="shared" si="15"/>
        <v>1158.7</v>
      </c>
    </row>
    <row r="228" spans="1:10" ht="12.75">
      <c r="A228" s="3"/>
      <c r="B228" s="449" t="s">
        <v>27</v>
      </c>
      <c r="C228" s="450" t="s">
        <v>230</v>
      </c>
      <c r="D228" s="451" t="s">
        <v>230</v>
      </c>
      <c r="E228" s="452"/>
      <c r="F228" s="452"/>
      <c r="G228" s="452"/>
      <c r="H228" s="452"/>
      <c r="I228" s="343">
        <f t="shared" si="15"/>
        <v>541.7</v>
      </c>
      <c r="J228" s="343">
        <f t="shared" si="15"/>
        <v>1158.7</v>
      </c>
    </row>
    <row r="229" spans="1:10" ht="12.75">
      <c r="A229" s="3"/>
      <c r="B229" s="453" t="s">
        <v>365</v>
      </c>
      <c r="C229" s="454" t="s">
        <v>230</v>
      </c>
      <c r="D229" s="455" t="s">
        <v>230</v>
      </c>
      <c r="E229" s="456" t="s">
        <v>230</v>
      </c>
      <c r="F229" s="456" t="s">
        <v>366</v>
      </c>
      <c r="G229" s="456" t="s">
        <v>297</v>
      </c>
      <c r="H229" s="456"/>
      <c r="I229" s="343">
        <f t="shared" si="15"/>
        <v>541.7</v>
      </c>
      <c r="J229" s="343">
        <f t="shared" si="15"/>
        <v>1158.7</v>
      </c>
    </row>
    <row r="230" spans="1:10" ht="12.75">
      <c r="A230" s="3"/>
      <c r="B230" s="453" t="s">
        <v>367</v>
      </c>
      <c r="C230" s="454" t="s">
        <v>230</v>
      </c>
      <c r="D230" s="455" t="s">
        <v>230</v>
      </c>
      <c r="E230" s="456" t="s">
        <v>230</v>
      </c>
      <c r="F230" s="456" t="s">
        <v>368</v>
      </c>
      <c r="G230" s="456" t="s">
        <v>297</v>
      </c>
      <c r="H230" s="456"/>
      <c r="I230" s="343">
        <f t="shared" si="15"/>
        <v>541.7</v>
      </c>
      <c r="J230" s="343">
        <f t="shared" si="15"/>
        <v>1158.7</v>
      </c>
    </row>
    <row r="231" spans="1:10" ht="25.5">
      <c r="A231" s="3"/>
      <c r="B231" s="453" t="s">
        <v>353</v>
      </c>
      <c r="C231" s="457">
        <v>99</v>
      </c>
      <c r="D231" s="457">
        <v>99</v>
      </c>
      <c r="E231" s="458" t="s">
        <v>230</v>
      </c>
      <c r="F231" s="458" t="s">
        <v>368</v>
      </c>
      <c r="G231" s="458" t="s">
        <v>354</v>
      </c>
      <c r="H231" s="459" t="s">
        <v>355</v>
      </c>
      <c r="I231" s="326">
        <f t="shared" si="15"/>
        <v>541.7</v>
      </c>
      <c r="J231" s="326">
        <f t="shared" si="15"/>
        <v>1158.7</v>
      </c>
    </row>
    <row r="232" spans="1:10" ht="12.75">
      <c r="A232" s="3"/>
      <c r="B232" s="453" t="s">
        <v>27</v>
      </c>
      <c r="C232" s="457">
        <v>99</v>
      </c>
      <c r="D232" s="457">
        <v>99</v>
      </c>
      <c r="E232" s="458" t="s">
        <v>230</v>
      </c>
      <c r="F232" s="458" t="s">
        <v>368</v>
      </c>
      <c r="G232" s="458" t="s">
        <v>354</v>
      </c>
      <c r="H232" s="459">
        <v>900</v>
      </c>
      <c r="I232" s="326">
        <v>541.7</v>
      </c>
      <c r="J232" s="326">
        <v>1158.7</v>
      </c>
    </row>
    <row r="233" spans="2:10" ht="12.75">
      <c r="B233" s="460" t="s">
        <v>350</v>
      </c>
      <c r="C233" s="457"/>
      <c r="D233" s="457"/>
      <c r="E233" s="458"/>
      <c r="F233" s="458"/>
      <c r="G233" s="458"/>
      <c r="H233" s="459"/>
      <c r="I233" s="461">
        <f>I227+I218+I192+I181+I130+I110+I90+I10+I83</f>
        <v>22076.4</v>
      </c>
      <c r="J233" s="461">
        <f>J227+J218+J192+J181+J130+J110+J90+J10+J83</f>
        <v>23582</v>
      </c>
    </row>
    <row r="234" spans="2:10" ht="12.75">
      <c r="B234" s="462"/>
      <c r="C234" s="463"/>
      <c r="D234" s="463"/>
      <c r="E234" s="464"/>
      <c r="F234" s="464"/>
      <c r="G234" s="465"/>
      <c r="H234" s="466"/>
      <c r="I234" s="467"/>
      <c r="J234" s="467"/>
    </row>
    <row r="235" spans="2:10" ht="12.75">
      <c r="B235" s="468"/>
      <c r="C235" s="469"/>
      <c r="D235" s="469"/>
      <c r="E235" s="469"/>
      <c r="F235" s="469"/>
      <c r="G235" s="470" t="s">
        <v>465</v>
      </c>
      <c r="H235" s="470"/>
      <c r="I235" s="471">
        <f>I10</f>
        <v>7539.099999999999</v>
      </c>
      <c r="J235" s="471">
        <f>J10</f>
        <v>7505</v>
      </c>
    </row>
    <row r="236" spans="2:10" ht="12.75">
      <c r="B236" s="468"/>
      <c r="C236" s="469"/>
      <c r="D236" s="469"/>
      <c r="E236" s="469"/>
      <c r="F236" s="469"/>
      <c r="G236" s="472" t="s">
        <v>465</v>
      </c>
      <c r="H236" s="472" t="s">
        <v>466</v>
      </c>
      <c r="I236" s="326">
        <f>I11</f>
        <v>269.7</v>
      </c>
      <c r="J236" s="326">
        <f>J11</f>
        <v>270.4</v>
      </c>
    </row>
    <row r="237" spans="2:10" ht="12.75">
      <c r="B237" s="468"/>
      <c r="C237" s="469"/>
      <c r="D237" s="469"/>
      <c r="E237" s="469"/>
      <c r="F237" s="469"/>
      <c r="G237" s="472" t="s">
        <v>465</v>
      </c>
      <c r="H237" s="472" t="s">
        <v>469</v>
      </c>
      <c r="I237" s="326">
        <f>I18</f>
        <v>5007.5</v>
      </c>
      <c r="J237" s="326">
        <f>J18</f>
        <v>4819.5</v>
      </c>
    </row>
    <row r="238" spans="2:10" ht="12.75">
      <c r="B238" s="468"/>
      <c r="C238" s="469"/>
      <c r="D238" s="469"/>
      <c r="E238" s="469"/>
      <c r="F238" s="469"/>
      <c r="G238" s="472" t="s">
        <v>465</v>
      </c>
      <c r="H238" s="472" t="s">
        <v>142</v>
      </c>
      <c r="I238" s="326">
        <f>I39</f>
        <v>0</v>
      </c>
      <c r="J238" s="326">
        <f>J39</f>
        <v>0</v>
      </c>
    </row>
    <row r="239" spans="2:10" ht="12.75">
      <c r="B239" s="468"/>
      <c r="C239" s="469"/>
      <c r="D239" s="469"/>
      <c r="E239" s="469"/>
      <c r="F239" s="469"/>
      <c r="G239" s="472" t="s">
        <v>465</v>
      </c>
      <c r="H239" s="472" t="s">
        <v>472</v>
      </c>
      <c r="I239" s="326">
        <f>I46</f>
        <v>0</v>
      </c>
      <c r="J239" s="326">
        <f>J46</f>
        <v>0</v>
      </c>
    </row>
    <row r="240" spans="2:10" ht="12.75">
      <c r="B240" s="468"/>
      <c r="C240" s="469"/>
      <c r="D240" s="469"/>
      <c r="E240" s="469"/>
      <c r="F240" s="469"/>
      <c r="G240" s="472" t="s">
        <v>465</v>
      </c>
      <c r="H240" s="472" t="s">
        <v>149</v>
      </c>
      <c r="I240" s="326">
        <f>I51</f>
        <v>50</v>
      </c>
      <c r="J240" s="326">
        <f>J51</f>
        <v>50</v>
      </c>
    </row>
    <row r="241" spans="2:10" ht="12.75">
      <c r="B241" s="468"/>
      <c r="C241" s="469"/>
      <c r="D241" s="469"/>
      <c r="E241" s="469"/>
      <c r="F241" s="469"/>
      <c r="G241" s="472" t="s">
        <v>465</v>
      </c>
      <c r="H241" s="472" t="s">
        <v>327</v>
      </c>
      <c r="I241" s="326">
        <f>I55</f>
        <v>2211.8999999999996</v>
      </c>
      <c r="J241" s="326">
        <f>J55</f>
        <v>2365.1</v>
      </c>
    </row>
    <row r="242" spans="2:10" ht="12.75">
      <c r="B242" s="468"/>
      <c r="C242" s="469"/>
      <c r="D242" s="469"/>
      <c r="E242" s="469"/>
      <c r="F242" s="469"/>
      <c r="G242" s="470" t="s">
        <v>467</v>
      </c>
      <c r="H242" s="470"/>
      <c r="I242" s="471">
        <f>I83</f>
        <v>154.9</v>
      </c>
      <c r="J242" s="471">
        <f>J83</f>
        <v>154.9</v>
      </c>
    </row>
    <row r="243" spans="2:10" ht="12.75">
      <c r="B243" s="468"/>
      <c r="C243" s="469"/>
      <c r="D243" s="469"/>
      <c r="E243" s="469"/>
      <c r="F243" s="469"/>
      <c r="G243" s="472" t="s">
        <v>467</v>
      </c>
      <c r="H243" s="472" t="s">
        <v>466</v>
      </c>
      <c r="I243" s="326">
        <f>I84</f>
        <v>154.9</v>
      </c>
      <c r="J243" s="326">
        <f>J84</f>
        <v>154.9</v>
      </c>
    </row>
    <row r="244" spans="2:10" ht="12.75">
      <c r="B244" s="468"/>
      <c r="C244" s="469"/>
      <c r="D244" s="469"/>
      <c r="E244" s="469"/>
      <c r="F244" s="469"/>
      <c r="G244" s="470" t="s">
        <v>466</v>
      </c>
      <c r="H244" s="470"/>
      <c r="I244" s="471">
        <f>I90</f>
        <v>100</v>
      </c>
      <c r="J244" s="471">
        <f>J90</f>
        <v>100</v>
      </c>
    </row>
    <row r="245" spans="2:10" ht="12.75">
      <c r="B245" s="468"/>
      <c r="C245" s="469"/>
      <c r="D245" s="469"/>
      <c r="E245" s="469"/>
      <c r="F245" s="469"/>
      <c r="G245" s="472" t="s">
        <v>466</v>
      </c>
      <c r="H245" s="472" t="s">
        <v>33</v>
      </c>
      <c r="I245" s="326">
        <f>I91</f>
        <v>65</v>
      </c>
      <c r="J245" s="326">
        <f>J91</f>
        <v>65</v>
      </c>
    </row>
    <row r="246" spans="2:10" ht="12.75">
      <c r="B246" s="468"/>
      <c r="C246" s="469"/>
      <c r="D246" s="469"/>
      <c r="E246" s="469"/>
      <c r="F246" s="469"/>
      <c r="G246" s="472" t="s">
        <v>466</v>
      </c>
      <c r="H246" s="472" t="s">
        <v>383</v>
      </c>
      <c r="I246" s="326">
        <f>I103</f>
        <v>35</v>
      </c>
      <c r="J246" s="326">
        <f>J103</f>
        <v>35</v>
      </c>
    </row>
    <row r="247" spans="2:10" ht="12.75">
      <c r="B247" s="468"/>
      <c r="C247" s="469"/>
      <c r="D247" s="469"/>
      <c r="E247" s="469"/>
      <c r="F247" s="469"/>
      <c r="G247" s="470" t="s">
        <v>469</v>
      </c>
      <c r="H247" s="470"/>
      <c r="I247" s="471">
        <f>I110</f>
        <v>1941</v>
      </c>
      <c r="J247" s="471">
        <f>J110</f>
        <v>2703</v>
      </c>
    </row>
    <row r="248" spans="2:10" ht="12.75">
      <c r="B248" s="468"/>
      <c r="C248" s="469"/>
      <c r="D248" s="469"/>
      <c r="E248" s="469"/>
      <c r="F248" s="469"/>
      <c r="G248" s="472" t="s">
        <v>469</v>
      </c>
      <c r="H248" s="472" t="s">
        <v>33</v>
      </c>
      <c r="I248" s="326">
        <f>I111</f>
        <v>1941</v>
      </c>
      <c r="J248" s="326">
        <f>J111</f>
        <v>2703</v>
      </c>
    </row>
    <row r="249" spans="2:10" ht="12.75">
      <c r="B249" s="468"/>
      <c r="C249" s="469"/>
      <c r="D249" s="469"/>
      <c r="E249" s="469"/>
      <c r="F249" s="469"/>
      <c r="G249" s="472" t="s">
        <v>469</v>
      </c>
      <c r="H249" s="472" t="s">
        <v>234</v>
      </c>
      <c r="I249" s="326">
        <f>I123</f>
        <v>0</v>
      </c>
      <c r="J249" s="326">
        <f>J123</f>
        <v>0</v>
      </c>
    </row>
    <row r="250" spans="2:10" ht="12.75">
      <c r="B250" s="468"/>
      <c r="C250" s="469"/>
      <c r="D250" s="469"/>
      <c r="E250" s="469"/>
      <c r="F250" s="469"/>
      <c r="G250" s="470" t="s">
        <v>470</v>
      </c>
      <c r="H250" s="470"/>
      <c r="I250" s="471">
        <f>I130</f>
        <v>5992.6</v>
      </c>
      <c r="J250" s="471">
        <f>J130</f>
        <v>6062.200000000001</v>
      </c>
    </row>
    <row r="251" spans="2:10" ht="12.75">
      <c r="B251" s="468"/>
      <c r="C251" s="469"/>
      <c r="D251" s="469"/>
      <c r="E251" s="469"/>
      <c r="F251" s="469"/>
      <c r="G251" s="472" t="s">
        <v>470</v>
      </c>
      <c r="H251" s="472" t="s">
        <v>465</v>
      </c>
      <c r="I251" s="326">
        <f>I131</f>
        <v>517</v>
      </c>
      <c r="J251" s="326">
        <f>J131</f>
        <v>518</v>
      </c>
    </row>
    <row r="252" spans="2:10" ht="12.75">
      <c r="B252" s="468"/>
      <c r="C252" s="469"/>
      <c r="D252" s="469"/>
      <c r="E252" s="469"/>
      <c r="F252" s="469"/>
      <c r="G252" s="472" t="s">
        <v>470</v>
      </c>
      <c r="H252" s="472" t="s">
        <v>467</v>
      </c>
      <c r="I252" s="326">
        <f>I148</f>
        <v>351.8</v>
      </c>
      <c r="J252" s="326">
        <f>J148</f>
        <v>352</v>
      </c>
    </row>
    <row r="253" spans="2:10" ht="12.75">
      <c r="B253" s="468"/>
      <c r="C253" s="469"/>
      <c r="D253" s="469"/>
      <c r="E253" s="469"/>
      <c r="F253" s="469"/>
      <c r="G253" s="472" t="s">
        <v>470</v>
      </c>
      <c r="H253" s="472" t="s">
        <v>466</v>
      </c>
      <c r="I253" s="326">
        <f>I158</f>
        <v>300</v>
      </c>
      <c r="J253" s="326">
        <f>J158</f>
        <v>300</v>
      </c>
    </row>
    <row r="254" spans="2:10" ht="12.75">
      <c r="B254" s="468"/>
      <c r="C254" s="469"/>
      <c r="D254" s="469"/>
      <c r="E254" s="469"/>
      <c r="F254" s="469"/>
      <c r="G254" s="472" t="s">
        <v>470</v>
      </c>
      <c r="H254" s="472" t="s">
        <v>470</v>
      </c>
      <c r="I254" s="326">
        <f>I175</f>
        <v>3548.8</v>
      </c>
      <c r="J254" s="326">
        <f>J175</f>
        <v>3568.2000000000003</v>
      </c>
    </row>
    <row r="255" spans="2:10" ht="12.75">
      <c r="B255" s="468"/>
      <c r="C255" s="469"/>
      <c r="D255" s="469"/>
      <c r="E255" s="469"/>
      <c r="F255" s="469"/>
      <c r="G255" s="470" t="s">
        <v>472</v>
      </c>
      <c r="H255" s="470"/>
      <c r="I255" s="471">
        <f>I181</f>
        <v>135</v>
      </c>
      <c r="J255" s="471">
        <f>J181</f>
        <v>135</v>
      </c>
    </row>
    <row r="256" spans="2:10" ht="12.75">
      <c r="B256" s="468"/>
      <c r="C256" s="469"/>
      <c r="D256" s="469"/>
      <c r="E256" s="469"/>
      <c r="F256" s="469"/>
      <c r="G256" s="472" t="s">
        <v>472</v>
      </c>
      <c r="H256" s="472" t="s">
        <v>470</v>
      </c>
      <c r="I256" s="326" t="str">
        <f>I182</f>
        <v>35</v>
      </c>
      <c r="J256" s="326" t="str">
        <f>J182</f>
        <v>35</v>
      </c>
    </row>
    <row r="257" spans="2:10" ht="12.75">
      <c r="B257" s="468"/>
      <c r="C257" s="469"/>
      <c r="D257" s="469"/>
      <c r="E257" s="469"/>
      <c r="F257" s="469"/>
      <c r="G257" s="472" t="s">
        <v>472</v>
      </c>
      <c r="H257" s="472" t="s">
        <v>472</v>
      </c>
      <c r="I257" s="326">
        <f>I187</f>
        <v>100</v>
      </c>
      <c r="J257" s="326">
        <f>J187</f>
        <v>100</v>
      </c>
    </row>
    <row r="258" spans="2:10" ht="12.75">
      <c r="B258" s="468"/>
      <c r="C258" s="469"/>
      <c r="D258" s="469"/>
      <c r="E258" s="469"/>
      <c r="F258" s="469"/>
      <c r="G258" s="470" t="s">
        <v>473</v>
      </c>
      <c r="H258" s="470"/>
      <c r="I258" s="471">
        <f>I192</f>
        <v>3362.3999999999996</v>
      </c>
      <c r="J258" s="471">
        <f>J192</f>
        <v>3430.2999999999997</v>
      </c>
    </row>
    <row r="259" spans="2:10" ht="12.75">
      <c r="B259" s="468"/>
      <c r="C259" s="469"/>
      <c r="D259" s="469"/>
      <c r="E259" s="469"/>
      <c r="F259" s="469"/>
      <c r="G259" s="472" t="s">
        <v>473</v>
      </c>
      <c r="H259" s="472" t="s">
        <v>465</v>
      </c>
      <c r="I259" s="326">
        <f>I193</f>
        <v>3162.3999999999996</v>
      </c>
      <c r="J259" s="326">
        <f>J193</f>
        <v>3220.2999999999997</v>
      </c>
    </row>
    <row r="260" spans="2:10" ht="12.75">
      <c r="B260" s="468"/>
      <c r="C260" s="469"/>
      <c r="D260" s="469"/>
      <c r="E260" s="469"/>
      <c r="F260" s="469"/>
      <c r="G260" s="472" t="s">
        <v>473</v>
      </c>
      <c r="H260" s="472" t="s">
        <v>469</v>
      </c>
      <c r="I260" s="326">
        <f>I213</f>
        <v>200</v>
      </c>
      <c r="J260" s="326">
        <f>J213</f>
        <v>210</v>
      </c>
    </row>
    <row r="261" spans="2:10" ht="12.75">
      <c r="B261" s="468"/>
      <c r="C261" s="469"/>
      <c r="D261" s="469"/>
      <c r="E261" s="469"/>
      <c r="F261" s="469"/>
      <c r="G261" s="333">
        <v>11</v>
      </c>
      <c r="H261" s="470"/>
      <c r="I261" s="471">
        <f>I218</f>
        <v>2309.7</v>
      </c>
      <c r="J261" s="471">
        <f>J218</f>
        <v>2332.9</v>
      </c>
    </row>
    <row r="262" spans="2:10" ht="12.75">
      <c r="B262" s="468"/>
      <c r="C262" s="469"/>
      <c r="D262" s="469"/>
      <c r="E262" s="469"/>
      <c r="F262" s="469"/>
      <c r="G262" s="406">
        <v>11</v>
      </c>
      <c r="H262" s="472" t="s">
        <v>465</v>
      </c>
      <c r="I262" s="326">
        <f>I219</f>
        <v>2309.7</v>
      </c>
      <c r="J262" s="326">
        <f>J219</f>
        <v>2332.9</v>
      </c>
    </row>
    <row r="263" spans="2:10" ht="12.75">
      <c r="B263" s="468"/>
      <c r="C263" s="469"/>
      <c r="D263" s="469"/>
      <c r="E263" s="469"/>
      <c r="F263" s="469"/>
      <c r="G263" s="406" t="s">
        <v>356</v>
      </c>
      <c r="H263" s="472"/>
      <c r="I263" s="326">
        <f>I227</f>
        <v>541.7</v>
      </c>
      <c r="J263" s="326">
        <f>J227</f>
        <v>1158.7</v>
      </c>
    </row>
    <row r="264" spans="2:10" ht="12.75">
      <c r="B264" s="468"/>
      <c r="C264" s="469"/>
      <c r="D264" s="469"/>
      <c r="E264" s="469"/>
      <c r="F264" s="469"/>
      <c r="G264" s="473"/>
      <c r="H264" s="406"/>
      <c r="I264" s="461">
        <f>I261+I258+I255+I250+I247+I244+I242+I235+I263</f>
        <v>22076.4</v>
      </c>
      <c r="J264" s="461">
        <f>J261+J258+J255+J250+J247+J244+J242+J235+J263</f>
        <v>23582.000000000004</v>
      </c>
    </row>
  </sheetData>
  <sheetProtection/>
  <mergeCells count="12">
    <mergeCell ref="A8:A9"/>
    <mergeCell ref="E1:I1"/>
    <mergeCell ref="B2:J2"/>
    <mergeCell ref="B3:J3"/>
    <mergeCell ref="C8:H8"/>
    <mergeCell ref="I8:I9"/>
    <mergeCell ref="E9:G9"/>
    <mergeCell ref="B4:J4"/>
    <mergeCell ref="J8:J9"/>
    <mergeCell ref="B6:J6"/>
    <mergeCell ref="B5:J5"/>
    <mergeCell ref="B8:B9"/>
  </mergeCells>
  <printOptions/>
  <pageMargins left="0.6299212598425197" right="0.31496062992125984" top="0.31496062992125984" bottom="0.35433070866141736" header="0.2755905511811024" footer="0.31496062992125984"/>
  <pageSetup horizontalDpi="600" verticalDpi="600" orientation="portrait" paperSize="9" scale="75" r:id="rId1"/>
  <ignoredErrors>
    <ignoredError sqref="C60:H64 C116:H118 C224:H226 C227:G23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231"/>
  <sheetViews>
    <sheetView zoomScale="120" zoomScaleNormal="120" zoomScalePageLayoutView="0" workbookViewId="0" topLeftCell="A1">
      <selection activeCell="D13" sqref="D13"/>
    </sheetView>
  </sheetViews>
  <sheetFormatPr defaultColWidth="9.140625" defaultRowHeight="12.75"/>
  <cols>
    <col min="1" max="1" width="4.421875" style="292" customWidth="1"/>
    <col min="2" max="2" width="52.28125" style="1" customWidth="1"/>
    <col min="3" max="3" width="5.57421875" style="1" customWidth="1"/>
    <col min="4" max="4" width="4.7109375" style="1" customWidth="1"/>
    <col min="5" max="5" width="4.57421875" style="1" customWidth="1"/>
    <col min="6" max="6" width="3.7109375" style="1" customWidth="1"/>
    <col min="7" max="7" width="3.8515625" style="1" customWidth="1"/>
    <col min="8" max="8" width="5.28125" style="1" customWidth="1"/>
    <col min="9" max="9" width="10.28125" style="1" customWidth="1"/>
    <col min="10" max="16384" width="9.140625" style="1" customWidth="1"/>
  </cols>
  <sheetData>
    <row r="1" spans="7:9" ht="12.75">
      <c r="G1" s="513" t="s">
        <v>40</v>
      </c>
      <c r="H1" s="513"/>
      <c r="I1" s="513"/>
    </row>
    <row r="2" spans="4:10" ht="51" customHeight="1">
      <c r="D2" s="542" t="s">
        <v>358</v>
      </c>
      <c r="E2" s="542"/>
      <c r="F2" s="542"/>
      <c r="G2" s="542"/>
      <c r="H2" s="542"/>
      <c r="I2" s="542"/>
      <c r="J2" s="542"/>
    </row>
    <row r="3" spans="4:10" ht="12.75">
      <c r="D3" s="515" t="s">
        <v>527</v>
      </c>
      <c r="E3" s="515"/>
      <c r="F3" s="515"/>
      <c r="G3" s="515"/>
      <c r="H3" s="515"/>
      <c r="I3" s="515"/>
      <c r="J3" s="515"/>
    </row>
    <row r="4" spans="1:10" ht="36.75" customHeight="1">
      <c r="A4" s="543" t="s">
        <v>146</v>
      </c>
      <c r="B4" s="543"/>
      <c r="C4" s="543"/>
      <c r="D4" s="543"/>
      <c r="E4" s="543"/>
      <c r="F4" s="543"/>
      <c r="G4" s="543"/>
      <c r="H4" s="543"/>
      <c r="I4" s="543"/>
      <c r="J4" s="543"/>
    </row>
    <row r="5" spans="1:10" ht="12.75">
      <c r="A5" s="541" t="s">
        <v>357</v>
      </c>
      <c r="B5" s="541"/>
      <c r="C5" s="541"/>
      <c r="D5" s="541"/>
      <c r="E5" s="541"/>
      <c r="F5" s="541"/>
      <c r="G5" s="541"/>
      <c r="H5" s="541"/>
      <c r="I5" s="541"/>
      <c r="J5" s="82"/>
    </row>
    <row r="6" ht="12.75">
      <c r="I6" s="1" t="s">
        <v>477</v>
      </c>
    </row>
    <row r="7" spans="1:10" ht="12.75">
      <c r="A7" s="531" t="s">
        <v>262</v>
      </c>
      <c r="B7" s="533" t="s">
        <v>494</v>
      </c>
      <c r="C7" s="282"/>
      <c r="D7" s="520" t="s">
        <v>275</v>
      </c>
      <c r="E7" s="520"/>
      <c r="F7" s="520"/>
      <c r="G7" s="520"/>
      <c r="H7" s="520"/>
      <c r="I7" s="520"/>
      <c r="J7" s="521" t="s">
        <v>229</v>
      </c>
    </row>
    <row r="8" spans="1:10" ht="45.75">
      <c r="A8" s="532"/>
      <c r="B8" s="534"/>
      <c r="C8" s="283" t="s">
        <v>476</v>
      </c>
      <c r="D8" s="106" t="s">
        <v>497</v>
      </c>
      <c r="E8" s="106" t="s">
        <v>496</v>
      </c>
      <c r="F8" s="520" t="s">
        <v>495</v>
      </c>
      <c r="G8" s="520"/>
      <c r="H8" s="520"/>
      <c r="I8" s="173" t="s">
        <v>276</v>
      </c>
      <c r="J8" s="521"/>
    </row>
    <row r="9" spans="1:10" ht="12.75">
      <c r="A9" s="293">
        <v>1</v>
      </c>
      <c r="B9" s="284" t="s">
        <v>359</v>
      </c>
      <c r="C9" s="284">
        <v>871</v>
      </c>
      <c r="D9" s="535"/>
      <c r="E9" s="536"/>
      <c r="F9" s="536"/>
      <c r="G9" s="536"/>
      <c r="H9" s="536"/>
      <c r="I9" s="537"/>
      <c r="J9" s="285">
        <f>J10+J72+J79+J99+J119+J170+J181+J207</f>
        <v>21599.9</v>
      </c>
    </row>
    <row r="10" spans="1:10" ht="12.75">
      <c r="A10" s="87"/>
      <c r="B10" s="102" t="s">
        <v>277</v>
      </c>
      <c r="C10" s="299">
        <v>871</v>
      </c>
      <c r="D10" s="95" t="s">
        <v>465</v>
      </c>
      <c r="E10" s="95"/>
      <c r="F10" s="95"/>
      <c r="G10" s="95"/>
      <c r="H10" s="95"/>
      <c r="I10" s="114"/>
      <c r="J10" s="217">
        <f>J11+J32+J39+J44+J48</f>
        <v>7197.299999999999</v>
      </c>
    </row>
    <row r="11" spans="1:10" ht="32.25">
      <c r="A11" s="87"/>
      <c r="B11" s="134" t="s">
        <v>468</v>
      </c>
      <c r="C11" s="145">
        <v>871</v>
      </c>
      <c r="D11" s="145" t="s">
        <v>465</v>
      </c>
      <c r="E11" s="145" t="s">
        <v>469</v>
      </c>
      <c r="F11" s="145"/>
      <c r="G11" s="145"/>
      <c r="H11" s="145"/>
      <c r="I11" s="115"/>
      <c r="J11" s="155">
        <f>J12+J22</f>
        <v>4570.8</v>
      </c>
    </row>
    <row r="12" spans="1:10" ht="12.75">
      <c r="A12" s="87"/>
      <c r="B12" s="135" t="s">
        <v>289</v>
      </c>
      <c r="C12" s="146">
        <v>871</v>
      </c>
      <c r="D12" s="146" t="s">
        <v>465</v>
      </c>
      <c r="E12" s="146" t="s">
        <v>469</v>
      </c>
      <c r="F12" s="146" t="s">
        <v>290</v>
      </c>
      <c r="G12" s="146"/>
      <c r="H12" s="146"/>
      <c r="I12" s="110"/>
      <c r="J12" s="151">
        <f>J13+J16</f>
        <v>4544.2</v>
      </c>
    </row>
    <row r="13" spans="1:10" ht="12.75">
      <c r="A13" s="87"/>
      <c r="B13" s="141" t="s">
        <v>291</v>
      </c>
      <c r="C13" s="147">
        <v>871</v>
      </c>
      <c r="D13" s="147" t="s">
        <v>465</v>
      </c>
      <c r="E13" s="147" t="s">
        <v>469</v>
      </c>
      <c r="F13" s="147" t="s">
        <v>290</v>
      </c>
      <c r="G13" s="147" t="s">
        <v>281</v>
      </c>
      <c r="H13" s="147"/>
      <c r="I13" s="131"/>
      <c r="J13" s="166">
        <f>J14</f>
        <v>657</v>
      </c>
    </row>
    <row r="14" spans="1:10" ht="32.25">
      <c r="A14" s="87"/>
      <c r="B14" s="100" t="s">
        <v>282</v>
      </c>
      <c r="C14" s="144">
        <v>871</v>
      </c>
      <c r="D14" s="144" t="s">
        <v>465</v>
      </c>
      <c r="E14" s="144" t="s">
        <v>469</v>
      </c>
      <c r="F14" s="144">
        <v>92</v>
      </c>
      <c r="G14" s="144" t="s">
        <v>281</v>
      </c>
      <c r="H14" s="144" t="s">
        <v>283</v>
      </c>
      <c r="I14" s="112"/>
      <c r="J14" s="202">
        <f>J15</f>
        <v>657</v>
      </c>
    </row>
    <row r="15" spans="1:10" ht="45">
      <c r="A15" s="87"/>
      <c r="B15" s="118" t="s">
        <v>288</v>
      </c>
      <c r="C15" s="148">
        <v>871</v>
      </c>
      <c r="D15" s="148" t="s">
        <v>465</v>
      </c>
      <c r="E15" s="148" t="s">
        <v>469</v>
      </c>
      <c r="F15" s="148" t="s">
        <v>290</v>
      </c>
      <c r="G15" s="148" t="s">
        <v>281</v>
      </c>
      <c r="H15" s="148" t="s">
        <v>313</v>
      </c>
      <c r="I15" s="116" t="s">
        <v>310</v>
      </c>
      <c r="J15" s="222">
        <v>657</v>
      </c>
    </row>
    <row r="16" spans="1:10" ht="12.75">
      <c r="A16" s="87"/>
      <c r="B16" s="141" t="s">
        <v>292</v>
      </c>
      <c r="C16" s="147">
        <v>871</v>
      </c>
      <c r="D16" s="130" t="s">
        <v>465</v>
      </c>
      <c r="E16" s="130" t="s">
        <v>469</v>
      </c>
      <c r="F16" s="130" t="s">
        <v>290</v>
      </c>
      <c r="G16" s="130" t="s">
        <v>293</v>
      </c>
      <c r="H16" s="130"/>
      <c r="I16" s="131"/>
      <c r="J16" s="166">
        <f>J17+J19</f>
        <v>3887.2</v>
      </c>
    </row>
    <row r="17" spans="1:10" ht="32.25">
      <c r="A17" s="87"/>
      <c r="B17" s="100" t="s">
        <v>282</v>
      </c>
      <c r="C17" s="144">
        <v>871</v>
      </c>
      <c r="D17" s="101" t="s">
        <v>465</v>
      </c>
      <c r="E17" s="101" t="s">
        <v>469</v>
      </c>
      <c r="F17" s="101" t="s">
        <v>290</v>
      </c>
      <c r="G17" s="101" t="s">
        <v>293</v>
      </c>
      <c r="H17" s="101" t="s">
        <v>283</v>
      </c>
      <c r="I17" s="112"/>
      <c r="J17" s="163">
        <f>J18</f>
        <v>3041.7</v>
      </c>
    </row>
    <row r="18" spans="1:10" ht="45">
      <c r="A18" s="87"/>
      <c r="B18" s="118" t="s">
        <v>288</v>
      </c>
      <c r="C18" s="148">
        <v>871</v>
      </c>
      <c r="D18" s="116" t="s">
        <v>465</v>
      </c>
      <c r="E18" s="116" t="s">
        <v>469</v>
      </c>
      <c r="F18" s="116" t="s">
        <v>290</v>
      </c>
      <c r="G18" s="116" t="s">
        <v>293</v>
      </c>
      <c r="H18" s="116" t="s">
        <v>283</v>
      </c>
      <c r="I18" s="116" t="s">
        <v>310</v>
      </c>
      <c r="J18" s="222">
        <v>3041.7</v>
      </c>
    </row>
    <row r="19" spans="1:10" ht="21.75">
      <c r="A19" s="87"/>
      <c r="B19" s="113" t="s">
        <v>286</v>
      </c>
      <c r="C19" s="144">
        <v>871</v>
      </c>
      <c r="D19" s="101" t="s">
        <v>465</v>
      </c>
      <c r="E19" s="101" t="s">
        <v>469</v>
      </c>
      <c r="F19" s="101" t="s">
        <v>290</v>
      </c>
      <c r="G19" s="101" t="s">
        <v>293</v>
      </c>
      <c r="H19" s="101" t="s">
        <v>285</v>
      </c>
      <c r="I19" s="112"/>
      <c r="J19" s="202">
        <f>J20+J21</f>
        <v>845.5</v>
      </c>
    </row>
    <row r="20" spans="1:10" ht="12.75">
      <c r="A20" s="87"/>
      <c r="B20" s="108" t="s">
        <v>312</v>
      </c>
      <c r="C20" s="111">
        <v>871</v>
      </c>
      <c r="D20" s="116" t="s">
        <v>465</v>
      </c>
      <c r="E20" s="116" t="s">
        <v>469</v>
      </c>
      <c r="F20" s="116" t="s">
        <v>290</v>
      </c>
      <c r="G20" s="116" t="s">
        <v>293</v>
      </c>
      <c r="H20" s="116" t="s">
        <v>285</v>
      </c>
      <c r="I20" s="116" t="s">
        <v>287</v>
      </c>
      <c r="J20" s="222">
        <v>814</v>
      </c>
    </row>
    <row r="21" spans="1:10" ht="12.75">
      <c r="A21" s="87"/>
      <c r="B21" s="117" t="s">
        <v>314</v>
      </c>
      <c r="C21" s="127">
        <v>871</v>
      </c>
      <c r="D21" s="116" t="s">
        <v>465</v>
      </c>
      <c r="E21" s="116" t="s">
        <v>469</v>
      </c>
      <c r="F21" s="116" t="s">
        <v>290</v>
      </c>
      <c r="G21" s="116" t="s">
        <v>293</v>
      </c>
      <c r="H21" s="116" t="s">
        <v>285</v>
      </c>
      <c r="I21" s="116" t="s">
        <v>311</v>
      </c>
      <c r="J21" s="222">
        <v>31.5</v>
      </c>
    </row>
    <row r="22" spans="1:10" ht="21.75">
      <c r="A22" s="87"/>
      <c r="B22" s="137" t="s">
        <v>294</v>
      </c>
      <c r="C22" s="146">
        <v>871</v>
      </c>
      <c r="D22" s="98" t="s">
        <v>465</v>
      </c>
      <c r="E22" s="98" t="s">
        <v>469</v>
      </c>
      <c r="F22" s="98" t="s">
        <v>295</v>
      </c>
      <c r="G22" s="98"/>
      <c r="H22" s="98"/>
      <c r="I22" s="110"/>
      <c r="J22" s="151">
        <f>J23</f>
        <v>26.6</v>
      </c>
    </row>
    <row r="23" spans="1:10" ht="42.75">
      <c r="A23" s="87"/>
      <c r="B23" s="143" t="s">
        <v>296</v>
      </c>
      <c r="C23" s="147">
        <v>871</v>
      </c>
      <c r="D23" s="130" t="s">
        <v>465</v>
      </c>
      <c r="E23" s="130" t="s">
        <v>469</v>
      </c>
      <c r="F23" s="130">
        <v>97</v>
      </c>
      <c r="G23" s="130">
        <v>2</v>
      </c>
      <c r="H23" s="130"/>
      <c r="I23" s="132"/>
      <c r="J23" s="166">
        <f>J24+J26+J28+J30</f>
        <v>26.6</v>
      </c>
    </row>
    <row r="24" spans="1:10" ht="32.25">
      <c r="A24" s="87"/>
      <c r="B24" s="100" t="s">
        <v>298</v>
      </c>
      <c r="C24" s="144">
        <v>871</v>
      </c>
      <c r="D24" s="101" t="s">
        <v>465</v>
      </c>
      <c r="E24" s="101" t="s">
        <v>469</v>
      </c>
      <c r="F24" s="101" t="s">
        <v>295</v>
      </c>
      <c r="G24" s="101" t="s">
        <v>293</v>
      </c>
      <c r="H24" s="101">
        <v>8507</v>
      </c>
      <c r="I24" s="126"/>
      <c r="J24" s="202">
        <f>J25</f>
        <v>0.9</v>
      </c>
    </row>
    <row r="25" spans="1:10" ht="12.75">
      <c r="A25" s="87"/>
      <c r="B25" s="149" t="s">
        <v>315</v>
      </c>
      <c r="C25" s="229">
        <v>871</v>
      </c>
      <c r="D25" s="116" t="s">
        <v>465</v>
      </c>
      <c r="E25" s="116" t="s">
        <v>469</v>
      </c>
      <c r="F25" s="116" t="s">
        <v>295</v>
      </c>
      <c r="G25" s="116" t="s">
        <v>293</v>
      </c>
      <c r="H25" s="116" t="s">
        <v>299</v>
      </c>
      <c r="I25" s="127">
        <v>500</v>
      </c>
      <c r="J25" s="222">
        <v>0.9</v>
      </c>
    </row>
    <row r="26" spans="1:10" ht="21.75">
      <c r="A26" s="87"/>
      <c r="B26" s="100" t="s">
        <v>46</v>
      </c>
      <c r="C26" s="144">
        <v>871</v>
      </c>
      <c r="D26" s="101" t="s">
        <v>465</v>
      </c>
      <c r="E26" s="101" t="s">
        <v>469</v>
      </c>
      <c r="F26" s="101" t="s">
        <v>295</v>
      </c>
      <c r="G26" s="101" t="s">
        <v>293</v>
      </c>
      <c r="H26" s="101">
        <v>8510</v>
      </c>
      <c r="I26" s="126"/>
      <c r="J26" s="202">
        <f>J27</f>
        <v>14.8</v>
      </c>
    </row>
    <row r="27" spans="1:10" ht="12.75">
      <c r="A27" s="87"/>
      <c r="B27" s="149" t="s">
        <v>315</v>
      </c>
      <c r="C27" s="229">
        <v>871</v>
      </c>
      <c r="D27" s="116" t="s">
        <v>465</v>
      </c>
      <c r="E27" s="116" t="s">
        <v>469</v>
      </c>
      <c r="F27" s="116" t="s">
        <v>295</v>
      </c>
      <c r="G27" s="116" t="s">
        <v>293</v>
      </c>
      <c r="H27" s="116" t="s">
        <v>301</v>
      </c>
      <c r="I27" s="127">
        <v>500</v>
      </c>
      <c r="J27" s="222">
        <v>14.8</v>
      </c>
    </row>
    <row r="28" spans="1:10" ht="21.75">
      <c r="A28" s="87"/>
      <c r="B28" s="100" t="s">
        <v>302</v>
      </c>
      <c r="C28" s="144">
        <v>871</v>
      </c>
      <c r="D28" s="101" t="s">
        <v>465</v>
      </c>
      <c r="E28" s="101" t="s">
        <v>469</v>
      </c>
      <c r="F28" s="101" t="s">
        <v>295</v>
      </c>
      <c r="G28" s="101" t="s">
        <v>293</v>
      </c>
      <c r="H28" s="101">
        <v>8511</v>
      </c>
      <c r="I28" s="126"/>
      <c r="J28" s="202">
        <f>J29</f>
        <v>7.9</v>
      </c>
    </row>
    <row r="29" spans="1:10" ht="12.75">
      <c r="A29" s="87"/>
      <c r="B29" s="149" t="s">
        <v>315</v>
      </c>
      <c r="C29" s="229">
        <v>871</v>
      </c>
      <c r="D29" s="116" t="s">
        <v>465</v>
      </c>
      <c r="E29" s="116" t="s">
        <v>469</v>
      </c>
      <c r="F29" s="116" t="s">
        <v>295</v>
      </c>
      <c r="G29" s="116" t="s">
        <v>293</v>
      </c>
      <c r="H29" s="116" t="s">
        <v>303</v>
      </c>
      <c r="I29" s="127">
        <v>500</v>
      </c>
      <c r="J29" s="222">
        <v>7.9</v>
      </c>
    </row>
    <row r="30" spans="1:10" ht="21.75">
      <c r="A30" s="87"/>
      <c r="B30" s="100" t="s">
        <v>304</v>
      </c>
      <c r="C30" s="144">
        <v>871</v>
      </c>
      <c r="D30" s="101" t="s">
        <v>465</v>
      </c>
      <c r="E30" s="101" t="s">
        <v>469</v>
      </c>
      <c r="F30" s="101" t="s">
        <v>295</v>
      </c>
      <c r="G30" s="101" t="s">
        <v>293</v>
      </c>
      <c r="H30" s="101" t="s">
        <v>305</v>
      </c>
      <c r="I30" s="126"/>
      <c r="J30" s="202">
        <f>J31</f>
        <v>3</v>
      </c>
    </row>
    <row r="31" spans="1:10" ht="12.75">
      <c r="A31" s="87"/>
      <c r="B31" s="149" t="s">
        <v>315</v>
      </c>
      <c r="C31" s="229">
        <v>871</v>
      </c>
      <c r="D31" s="116" t="s">
        <v>465</v>
      </c>
      <c r="E31" s="116" t="s">
        <v>469</v>
      </c>
      <c r="F31" s="116" t="s">
        <v>295</v>
      </c>
      <c r="G31" s="116" t="s">
        <v>293</v>
      </c>
      <c r="H31" s="116" t="s">
        <v>305</v>
      </c>
      <c r="I31" s="127">
        <v>500</v>
      </c>
      <c r="J31" s="222">
        <v>3</v>
      </c>
    </row>
    <row r="32" spans="1:10" ht="31.5">
      <c r="A32" s="87"/>
      <c r="B32" s="152" t="s">
        <v>141</v>
      </c>
      <c r="C32" s="304">
        <v>871</v>
      </c>
      <c r="D32" s="96" t="s">
        <v>465</v>
      </c>
      <c r="E32" s="96" t="s">
        <v>142</v>
      </c>
      <c r="F32" s="96"/>
      <c r="G32" s="96"/>
      <c r="H32" s="96"/>
      <c r="I32" s="123"/>
      <c r="J32" s="155">
        <f>J33</f>
        <v>136.7</v>
      </c>
    </row>
    <row r="33" spans="1:10" ht="21.75">
      <c r="A33" s="87"/>
      <c r="B33" s="137" t="s">
        <v>294</v>
      </c>
      <c r="C33" s="146">
        <v>871</v>
      </c>
      <c r="D33" s="98" t="s">
        <v>465</v>
      </c>
      <c r="E33" s="98" t="s">
        <v>142</v>
      </c>
      <c r="F33" s="98" t="s">
        <v>295</v>
      </c>
      <c r="G33" s="98"/>
      <c r="H33" s="98"/>
      <c r="I33" s="110"/>
      <c r="J33" s="159">
        <f>J34</f>
        <v>136.7</v>
      </c>
    </row>
    <row r="34" spans="1:10" ht="42.75">
      <c r="A34" s="87"/>
      <c r="B34" s="143" t="s">
        <v>296</v>
      </c>
      <c r="C34" s="147">
        <v>871</v>
      </c>
      <c r="D34" s="130" t="s">
        <v>465</v>
      </c>
      <c r="E34" s="130" t="s">
        <v>142</v>
      </c>
      <c r="F34" s="130">
        <v>97</v>
      </c>
      <c r="G34" s="130">
        <v>2</v>
      </c>
      <c r="H34" s="130"/>
      <c r="I34" s="132"/>
      <c r="J34" s="161">
        <f>J35+J37</f>
        <v>136.7</v>
      </c>
    </row>
    <row r="35" spans="1:10" ht="21.75">
      <c r="A35" s="87"/>
      <c r="B35" s="100" t="s">
        <v>316</v>
      </c>
      <c r="C35" s="144">
        <v>871</v>
      </c>
      <c r="D35" s="101" t="s">
        <v>465</v>
      </c>
      <c r="E35" s="101" t="s">
        <v>142</v>
      </c>
      <c r="F35" s="101" t="s">
        <v>295</v>
      </c>
      <c r="G35" s="101" t="s">
        <v>293</v>
      </c>
      <c r="H35" s="101">
        <v>8503</v>
      </c>
      <c r="I35" s="126"/>
      <c r="J35" s="163">
        <f>J36</f>
        <v>92.6</v>
      </c>
    </row>
    <row r="36" spans="1:10" ht="12.75">
      <c r="A36" s="87"/>
      <c r="B36" s="149" t="s">
        <v>315</v>
      </c>
      <c r="C36" s="229">
        <v>871</v>
      </c>
      <c r="D36" s="116" t="s">
        <v>465</v>
      </c>
      <c r="E36" s="116" t="s">
        <v>142</v>
      </c>
      <c r="F36" s="116" t="s">
        <v>295</v>
      </c>
      <c r="G36" s="116" t="s">
        <v>293</v>
      </c>
      <c r="H36" s="116" t="s">
        <v>317</v>
      </c>
      <c r="I36" s="127">
        <v>500</v>
      </c>
      <c r="J36" s="222">
        <v>92.6</v>
      </c>
    </row>
    <row r="37" spans="1:10" ht="21.75">
      <c r="A37" s="87"/>
      <c r="B37" s="100" t="s">
        <v>318</v>
      </c>
      <c r="C37" s="144">
        <v>871</v>
      </c>
      <c r="D37" s="101" t="s">
        <v>465</v>
      </c>
      <c r="E37" s="101" t="s">
        <v>142</v>
      </c>
      <c r="F37" s="101" t="s">
        <v>295</v>
      </c>
      <c r="G37" s="101" t="s">
        <v>293</v>
      </c>
      <c r="H37" s="101">
        <v>8504</v>
      </c>
      <c r="I37" s="126"/>
      <c r="J37" s="163">
        <f>J38</f>
        <v>44.1</v>
      </c>
    </row>
    <row r="38" spans="1:10" ht="12.75">
      <c r="A38" s="87"/>
      <c r="B38" s="149" t="s">
        <v>315</v>
      </c>
      <c r="C38" s="229">
        <v>871</v>
      </c>
      <c r="D38" s="116" t="s">
        <v>465</v>
      </c>
      <c r="E38" s="116" t="s">
        <v>142</v>
      </c>
      <c r="F38" s="116" t="s">
        <v>295</v>
      </c>
      <c r="G38" s="116" t="s">
        <v>293</v>
      </c>
      <c r="H38" s="116" t="s">
        <v>319</v>
      </c>
      <c r="I38" s="127">
        <v>500</v>
      </c>
      <c r="J38" s="222">
        <v>44.1</v>
      </c>
    </row>
    <row r="39" spans="1:10" ht="12.75">
      <c r="A39" s="87"/>
      <c r="B39" s="134" t="s">
        <v>320</v>
      </c>
      <c r="C39" s="145">
        <v>871</v>
      </c>
      <c r="D39" s="96" t="s">
        <v>465</v>
      </c>
      <c r="E39" s="96" t="s">
        <v>472</v>
      </c>
      <c r="F39" s="96"/>
      <c r="G39" s="96"/>
      <c r="H39" s="96"/>
      <c r="I39" s="167"/>
      <c r="J39" s="155">
        <f>J40</f>
        <v>342.2</v>
      </c>
    </row>
    <row r="40" spans="1:10" ht="12.75">
      <c r="A40" s="87"/>
      <c r="B40" s="137" t="s">
        <v>321</v>
      </c>
      <c r="C40" s="146">
        <v>871</v>
      </c>
      <c r="D40" s="98" t="s">
        <v>465</v>
      </c>
      <c r="E40" s="98" t="s">
        <v>472</v>
      </c>
      <c r="F40" s="98" t="s">
        <v>322</v>
      </c>
      <c r="G40" s="98"/>
      <c r="H40" s="98"/>
      <c r="I40" s="158"/>
      <c r="J40" s="151">
        <f>J41</f>
        <v>342.2</v>
      </c>
    </row>
    <row r="41" spans="1:10" ht="53.25">
      <c r="A41" s="87"/>
      <c r="B41" s="164" t="s">
        <v>323</v>
      </c>
      <c r="C41" s="305">
        <v>871</v>
      </c>
      <c r="D41" s="130" t="s">
        <v>465</v>
      </c>
      <c r="E41" s="130" t="s">
        <v>472</v>
      </c>
      <c r="F41" s="130" t="s">
        <v>322</v>
      </c>
      <c r="G41" s="130" t="s">
        <v>281</v>
      </c>
      <c r="H41" s="130"/>
      <c r="I41" s="160"/>
      <c r="J41" s="166">
        <f>J42</f>
        <v>342.2</v>
      </c>
    </row>
    <row r="42" spans="1:10" ht="33.75">
      <c r="A42" s="87"/>
      <c r="B42" s="150" t="s">
        <v>324</v>
      </c>
      <c r="C42" s="241">
        <v>871</v>
      </c>
      <c r="D42" s="112" t="s">
        <v>465</v>
      </c>
      <c r="E42" s="112" t="s">
        <v>472</v>
      </c>
      <c r="F42" s="112" t="s">
        <v>322</v>
      </c>
      <c r="G42" s="112" t="s">
        <v>281</v>
      </c>
      <c r="H42" s="112" t="s">
        <v>325</v>
      </c>
      <c r="I42" s="162"/>
      <c r="J42" s="163">
        <f>J43</f>
        <v>342.2</v>
      </c>
    </row>
    <row r="43" spans="1:10" ht="22.5">
      <c r="A43" s="87"/>
      <c r="B43" s="169" t="s">
        <v>326</v>
      </c>
      <c r="C43" s="234">
        <v>871</v>
      </c>
      <c r="D43" s="116" t="s">
        <v>465</v>
      </c>
      <c r="E43" s="116" t="s">
        <v>472</v>
      </c>
      <c r="F43" s="116" t="s">
        <v>322</v>
      </c>
      <c r="G43" s="116" t="s">
        <v>281</v>
      </c>
      <c r="H43" s="116" t="s">
        <v>325</v>
      </c>
      <c r="I43" s="148" t="s">
        <v>287</v>
      </c>
      <c r="J43" s="156">
        <v>342.2</v>
      </c>
    </row>
    <row r="44" spans="1:10" ht="12.75">
      <c r="A44" s="87"/>
      <c r="B44" s="134" t="s">
        <v>460</v>
      </c>
      <c r="C44" s="145">
        <v>871</v>
      </c>
      <c r="D44" s="96" t="s">
        <v>465</v>
      </c>
      <c r="E44" s="96" t="s">
        <v>149</v>
      </c>
      <c r="F44" s="96"/>
      <c r="G44" s="96"/>
      <c r="H44" s="96"/>
      <c r="I44" s="167"/>
      <c r="J44" s="155">
        <f>J45</f>
        <v>50</v>
      </c>
    </row>
    <row r="45" spans="1:10" ht="12.75">
      <c r="A45" s="87"/>
      <c r="B45" s="137" t="s">
        <v>460</v>
      </c>
      <c r="C45" s="146">
        <v>871</v>
      </c>
      <c r="D45" s="98" t="s">
        <v>465</v>
      </c>
      <c r="E45" s="98">
        <v>11</v>
      </c>
      <c r="F45" s="98" t="s">
        <v>518</v>
      </c>
      <c r="G45" s="98"/>
      <c r="H45" s="98"/>
      <c r="I45" s="110"/>
      <c r="J45" s="151">
        <f>J46</f>
        <v>50</v>
      </c>
    </row>
    <row r="46" spans="1:10" ht="21.75">
      <c r="A46" s="87"/>
      <c r="B46" s="168" t="s">
        <v>521</v>
      </c>
      <c r="C46" s="305">
        <v>871</v>
      </c>
      <c r="D46" s="130" t="s">
        <v>465</v>
      </c>
      <c r="E46" s="130" t="s">
        <v>149</v>
      </c>
      <c r="F46" s="130" t="s">
        <v>518</v>
      </c>
      <c r="G46" s="130" t="s">
        <v>281</v>
      </c>
      <c r="H46" s="130" t="s">
        <v>519</v>
      </c>
      <c r="I46" s="131"/>
      <c r="J46" s="166">
        <f>J47</f>
        <v>50</v>
      </c>
    </row>
    <row r="47" spans="1:10" ht="12.75">
      <c r="A47" s="87"/>
      <c r="B47" s="117" t="s">
        <v>314</v>
      </c>
      <c r="C47" s="127">
        <v>871</v>
      </c>
      <c r="D47" s="481" t="s">
        <v>465</v>
      </c>
      <c r="E47" s="481" t="s">
        <v>149</v>
      </c>
      <c r="F47" s="481" t="s">
        <v>518</v>
      </c>
      <c r="G47" s="481" t="s">
        <v>281</v>
      </c>
      <c r="H47" s="481" t="s">
        <v>519</v>
      </c>
      <c r="I47" s="111" t="s">
        <v>311</v>
      </c>
      <c r="J47" s="222">
        <v>50</v>
      </c>
    </row>
    <row r="48" spans="1:10" ht="12.75">
      <c r="A48" s="87"/>
      <c r="B48" s="134" t="s">
        <v>475</v>
      </c>
      <c r="C48" s="145">
        <v>871</v>
      </c>
      <c r="D48" s="96" t="s">
        <v>465</v>
      </c>
      <c r="E48" s="96" t="s">
        <v>327</v>
      </c>
      <c r="F48" s="96"/>
      <c r="G48" s="96"/>
      <c r="H48" s="96"/>
      <c r="I48" s="123"/>
      <c r="J48" s="155">
        <f>J49+J53+J58+J62</f>
        <v>2097.6</v>
      </c>
    </row>
    <row r="49" spans="1:10" ht="21.75">
      <c r="A49" s="87"/>
      <c r="B49" s="137" t="s">
        <v>294</v>
      </c>
      <c r="C49" s="146">
        <v>871</v>
      </c>
      <c r="D49" s="98" t="s">
        <v>465</v>
      </c>
      <c r="E49" s="98" t="s">
        <v>327</v>
      </c>
      <c r="F49" s="98" t="s">
        <v>295</v>
      </c>
      <c r="G49" s="98"/>
      <c r="H49" s="98"/>
      <c r="I49" s="110"/>
      <c r="J49" s="151">
        <f>J50</f>
        <v>36</v>
      </c>
    </row>
    <row r="50" spans="1:10" ht="21.75">
      <c r="A50" s="87"/>
      <c r="B50" s="168" t="s">
        <v>306</v>
      </c>
      <c r="C50" s="305">
        <v>871</v>
      </c>
      <c r="D50" s="130" t="s">
        <v>465</v>
      </c>
      <c r="E50" s="130" t="s">
        <v>327</v>
      </c>
      <c r="F50" s="130" t="s">
        <v>295</v>
      </c>
      <c r="G50" s="130" t="s">
        <v>307</v>
      </c>
      <c r="H50" s="130"/>
      <c r="I50" s="131"/>
      <c r="J50" s="166">
        <f>J51</f>
        <v>36</v>
      </c>
    </row>
    <row r="51" spans="1:10" ht="42.75">
      <c r="A51" s="87"/>
      <c r="B51" s="100" t="s">
        <v>308</v>
      </c>
      <c r="C51" s="144">
        <v>871</v>
      </c>
      <c r="D51" s="101" t="s">
        <v>465</v>
      </c>
      <c r="E51" s="101" t="s">
        <v>327</v>
      </c>
      <c r="F51" s="101" t="s">
        <v>295</v>
      </c>
      <c r="G51" s="101" t="s">
        <v>307</v>
      </c>
      <c r="H51" s="101" t="s">
        <v>309</v>
      </c>
      <c r="I51" s="112"/>
      <c r="J51" s="202">
        <f>J52</f>
        <v>36</v>
      </c>
    </row>
    <row r="52" spans="1:10" ht="12.75">
      <c r="A52" s="87"/>
      <c r="B52" s="136"/>
      <c r="C52" s="229">
        <v>871</v>
      </c>
      <c r="D52" s="116" t="s">
        <v>465</v>
      </c>
      <c r="E52" s="116" t="s">
        <v>327</v>
      </c>
      <c r="F52" s="116" t="s">
        <v>295</v>
      </c>
      <c r="G52" s="116" t="s">
        <v>307</v>
      </c>
      <c r="H52" s="116" t="s">
        <v>309</v>
      </c>
      <c r="I52" s="116" t="s">
        <v>336</v>
      </c>
      <c r="J52" s="222">
        <v>36</v>
      </c>
    </row>
    <row r="53" spans="1:10" ht="28.5" customHeight="1">
      <c r="A53" s="87"/>
      <c r="B53" s="135" t="s">
        <v>338</v>
      </c>
      <c r="C53" s="146">
        <v>871</v>
      </c>
      <c r="D53" s="98" t="s">
        <v>465</v>
      </c>
      <c r="E53" s="98" t="s">
        <v>327</v>
      </c>
      <c r="F53" s="98" t="s">
        <v>467</v>
      </c>
      <c r="G53" s="98"/>
      <c r="H53" s="98"/>
      <c r="I53" s="110"/>
      <c r="J53" s="151">
        <f>J54</f>
        <v>1372.3999999999999</v>
      </c>
    </row>
    <row r="54" spans="1:10" ht="53.25">
      <c r="A54" s="87"/>
      <c r="B54" s="141" t="s">
        <v>109</v>
      </c>
      <c r="C54" s="147">
        <v>871</v>
      </c>
      <c r="D54" s="130" t="s">
        <v>465</v>
      </c>
      <c r="E54" s="130" t="s">
        <v>327</v>
      </c>
      <c r="F54" s="130" t="s">
        <v>467</v>
      </c>
      <c r="G54" s="130" t="s">
        <v>281</v>
      </c>
      <c r="H54" s="130"/>
      <c r="I54" s="131"/>
      <c r="J54" s="166">
        <f>J55</f>
        <v>1372.3999999999999</v>
      </c>
    </row>
    <row r="55" spans="1:10" ht="67.5">
      <c r="A55" s="87"/>
      <c r="B55" s="133" t="s">
        <v>90</v>
      </c>
      <c r="C55" s="241">
        <v>871</v>
      </c>
      <c r="D55" s="101" t="s">
        <v>465</v>
      </c>
      <c r="E55" s="101" t="s">
        <v>327</v>
      </c>
      <c r="F55" s="101" t="s">
        <v>467</v>
      </c>
      <c r="G55" s="101" t="s">
        <v>281</v>
      </c>
      <c r="H55" s="101" t="s">
        <v>329</v>
      </c>
      <c r="I55" s="112"/>
      <c r="J55" s="202">
        <f>J56+J57</f>
        <v>1372.3999999999999</v>
      </c>
    </row>
    <row r="56" spans="1:10" ht="45">
      <c r="A56" s="87"/>
      <c r="B56" s="118" t="s">
        <v>288</v>
      </c>
      <c r="C56" s="148">
        <v>871</v>
      </c>
      <c r="D56" s="116" t="s">
        <v>465</v>
      </c>
      <c r="E56" s="116" t="s">
        <v>327</v>
      </c>
      <c r="F56" s="116" t="s">
        <v>467</v>
      </c>
      <c r="G56" s="116" t="s">
        <v>281</v>
      </c>
      <c r="H56" s="116" t="s">
        <v>329</v>
      </c>
      <c r="I56" s="116" t="s">
        <v>310</v>
      </c>
      <c r="J56" s="222">
        <v>1236.1</v>
      </c>
    </row>
    <row r="57" spans="1:10" ht="22.5">
      <c r="A57" s="87"/>
      <c r="B57" s="169" t="s">
        <v>326</v>
      </c>
      <c r="C57" s="234">
        <v>871</v>
      </c>
      <c r="D57" s="116" t="s">
        <v>465</v>
      </c>
      <c r="E57" s="116" t="s">
        <v>327</v>
      </c>
      <c r="F57" s="116" t="s">
        <v>467</v>
      </c>
      <c r="G57" s="116" t="s">
        <v>281</v>
      </c>
      <c r="H57" s="116" t="s">
        <v>329</v>
      </c>
      <c r="I57" s="116" t="s">
        <v>287</v>
      </c>
      <c r="J57" s="222">
        <v>136.3</v>
      </c>
    </row>
    <row r="58" spans="1:10" ht="12.75">
      <c r="A58" s="87"/>
      <c r="B58" s="135" t="s">
        <v>289</v>
      </c>
      <c r="C58" s="146">
        <v>871</v>
      </c>
      <c r="D58" s="98" t="s">
        <v>465</v>
      </c>
      <c r="E58" s="98" t="s">
        <v>327</v>
      </c>
      <c r="F58" s="98" t="s">
        <v>290</v>
      </c>
      <c r="G58" s="98"/>
      <c r="H58" s="98"/>
      <c r="I58" s="110"/>
      <c r="J58" s="151">
        <f>J59</f>
        <v>117</v>
      </c>
    </row>
    <row r="59" spans="1:10" ht="12.75">
      <c r="A59" s="87"/>
      <c r="B59" s="141" t="s">
        <v>292</v>
      </c>
      <c r="C59" s="147">
        <v>871</v>
      </c>
      <c r="D59" s="130" t="s">
        <v>465</v>
      </c>
      <c r="E59" s="130" t="s">
        <v>327</v>
      </c>
      <c r="F59" s="130" t="s">
        <v>290</v>
      </c>
      <c r="G59" s="130" t="s">
        <v>293</v>
      </c>
      <c r="H59" s="130"/>
      <c r="I59" s="131"/>
      <c r="J59" s="166">
        <f>J60</f>
        <v>117</v>
      </c>
    </row>
    <row r="60" spans="1:10" ht="32.25">
      <c r="A60" s="87"/>
      <c r="B60" s="113" t="s">
        <v>340</v>
      </c>
      <c r="C60" s="144">
        <v>871</v>
      </c>
      <c r="D60" s="101" t="s">
        <v>465</v>
      </c>
      <c r="E60" s="101" t="s">
        <v>327</v>
      </c>
      <c r="F60" s="101" t="s">
        <v>290</v>
      </c>
      <c r="G60" s="101" t="s">
        <v>293</v>
      </c>
      <c r="H60" s="101" t="s">
        <v>330</v>
      </c>
      <c r="I60" s="112"/>
      <c r="J60" s="202">
        <f>J61</f>
        <v>117</v>
      </c>
    </row>
    <row r="61" spans="1:10" ht="22.5">
      <c r="A61" s="87"/>
      <c r="B61" s="169" t="s">
        <v>326</v>
      </c>
      <c r="C61" s="234">
        <v>871</v>
      </c>
      <c r="D61" s="116" t="s">
        <v>465</v>
      </c>
      <c r="E61" s="116" t="s">
        <v>327</v>
      </c>
      <c r="F61" s="116" t="s">
        <v>290</v>
      </c>
      <c r="G61" s="116" t="s">
        <v>293</v>
      </c>
      <c r="H61" s="116" t="s">
        <v>330</v>
      </c>
      <c r="I61" s="127">
        <v>200</v>
      </c>
      <c r="J61" s="222">
        <v>117</v>
      </c>
    </row>
    <row r="62" spans="1:10" ht="42.75">
      <c r="A62" s="87"/>
      <c r="B62" s="135" t="s">
        <v>61</v>
      </c>
      <c r="C62" s="146">
        <v>871</v>
      </c>
      <c r="D62" s="98" t="s">
        <v>465</v>
      </c>
      <c r="E62" s="98" t="s">
        <v>327</v>
      </c>
      <c r="F62" s="98" t="s">
        <v>465</v>
      </c>
      <c r="G62" s="98"/>
      <c r="H62" s="98"/>
      <c r="I62" s="110"/>
      <c r="J62" s="151">
        <f>J63+J66+J69</f>
        <v>572.2</v>
      </c>
    </row>
    <row r="63" spans="1:10" ht="74.25">
      <c r="A63" s="87"/>
      <c r="B63" s="141" t="s">
        <v>110</v>
      </c>
      <c r="C63" s="147">
        <v>871</v>
      </c>
      <c r="D63" s="130" t="s">
        <v>465</v>
      </c>
      <c r="E63" s="130" t="s">
        <v>327</v>
      </c>
      <c r="F63" s="130" t="s">
        <v>465</v>
      </c>
      <c r="G63" s="130" t="s">
        <v>281</v>
      </c>
      <c r="H63" s="130"/>
      <c r="I63" s="131"/>
      <c r="J63" s="166" t="str">
        <f>J64</f>
        <v>200</v>
      </c>
    </row>
    <row r="64" spans="1:10" ht="84.75">
      <c r="A64" s="87"/>
      <c r="B64" s="100" t="s">
        <v>62</v>
      </c>
      <c r="C64" s="144">
        <v>871</v>
      </c>
      <c r="D64" s="101" t="s">
        <v>465</v>
      </c>
      <c r="E64" s="101" t="s">
        <v>327</v>
      </c>
      <c r="F64" s="101" t="s">
        <v>465</v>
      </c>
      <c r="G64" s="101" t="s">
        <v>281</v>
      </c>
      <c r="H64" s="101" t="s">
        <v>331</v>
      </c>
      <c r="I64" s="126"/>
      <c r="J64" s="202" t="str">
        <f>J65</f>
        <v>200</v>
      </c>
    </row>
    <row r="65" spans="1:10" ht="22.5">
      <c r="A65" s="87"/>
      <c r="B65" s="169" t="s">
        <v>326</v>
      </c>
      <c r="C65" s="234">
        <v>871</v>
      </c>
      <c r="D65" s="116" t="s">
        <v>465</v>
      </c>
      <c r="E65" s="116" t="s">
        <v>327</v>
      </c>
      <c r="F65" s="116" t="s">
        <v>465</v>
      </c>
      <c r="G65" s="116" t="s">
        <v>281</v>
      </c>
      <c r="H65" s="116" t="s">
        <v>331</v>
      </c>
      <c r="I65" s="116">
        <v>200</v>
      </c>
      <c r="J65" s="156" t="s">
        <v>287</v>
      </c>
    </row>
    <row r="66" spans="1:10" ht="63.75">
      <c r="A66" s="87"/>
      <c r="B66" s="141" t="s">
        <v>63</v>
      </c>
      <c r="C66" s="147">
        <v>871</v>
      </c>
      <c r="D66" s="130" t="s">
        <v>465</v>
      </c>
      <c r="E66" s="130" t="s">
        <v>327</v>
      </c>
      <c r="F66" s="130" t="s">
        <v>465</v>
      </c>
      <c r="G66" s="130" t="s">
        <v>293</v>
      </c>
      <c r="H66" s="130"/>
      <c r="I66" s="132"/>
      <c r="J66" s="166" t="str">
        <f>J67</f>
        <v>349,1</v>
      </c>
    </row>
    <row r="67" spans="1:10" ht="84.75">
      <c r="A67" s="87"/>
      <c r="B67" s="113" t="s">
        <v>111</v>
      </c>
      <c r="C67" s="144">
        <v>871</v>
      </c>
      <c r="D67" s="101" t="s">
        <v>465</v>
      </c>
      <c r="E67" s="101" t="s">
        <v>327</v>
      </c>
      <c r="F67" s="101" t="s">
        <v>465</v>
      </c>
      <c r="G67" s="101" t="s">
        <v>293</v>
      </c>
      <c r="H67" s="101" t="s">
        <v>332</v>
      </c>
      <c r="I67" s="126"/>
      <c r="J67" s="202" t="str">
        <f>J68</f>
        <v>349,1</v>
      </c>
    </row>
    <row r="68" spans="1:10" ht="22.5">
      <c r="A68" s="87"/>
      <c r="B68" s="169" t="s">
        <v>326</v>
      </c>
      <c r="C68" s="234">
        <v>871</v>
      </c>
      <c r="D68" s="116" t="s">
        <v>465</v>
      </c>
      <c r="E68" s="116" t="s">
        <v>327</v>
      </c>
      <c r="F68" s="116" t="s">
        <v>465</v>
      </c>
      <c r="G68" s="116" t="s">
        <v>293</v>
      </c>
      <c r="H68" s="116" t="s">
        <v>332</v>
      </c>
      <c r="I68" s="116" t="s">
        <v>287</v>
      </c>
      <c r="J68" s="156" t="s">
        <v>337</v>
      </c>
    </row>
    <row r="69" spans="1:10" ht="63.75">
      <c r="A69" s="87"/>
      <c r="B69" s="141" t="s">
        <v>112</v>
      </c>
      <c r="C69" s="147">
        <v>871</v>
      </c>
      <c r="D69" s="130" t="s">
        <v>465</v>
      </c>
      <c r="E69" s="130" t="s">
        <v>327</v>
      </c>
      <c r="F69" s="130" t="s">
        <v>465</v>
      </c>
      <c r="G69" s="130" t="s">
        <v>307</v>
      </c>
      <c r="H69" s="130"/>
      <c r="I69" s="132"/>
      <c r="J69" s="166">
        <f>J70</f>
        <v>23.1</v>
      </c>
    </row>
    <row r="70" spans="1:10" ht="74.25">
      <c r="A70" s="87"/>
      <c r="B70" s="113" t="s">
        <v>93</v>
      </c>
      <c r="C70" s="144">
        <v>871</v>
      </c>
      <c r="D70" s="101" t="s">
        <v>465</v>
      </c>
      <c r="E70" s="101" t="s">
        <v>327</v>
      </c>
      <c r="F70" s="101" t="s">
        <v>465</v>
      </c>
      <c r="G70" s="101" t="s">
        <v>307</v>
      </c>
      <c r="H70" s="101" t="s">
        <v>335</v>
      </c>
      <c r="I70" s="126"/>
      <c r="J70" s="202">
        <f>J71</f>
        <v>23.1</v>
      </c>
    </row>
    <row r="71" spans="1:10" ht="22.5">
      <c r="A71" s="87"/>
      <c r="B71" s="169" t="s">
        <v>326</v>
      </c>
      <c r="C71" s="234">
        <v>871</v>
      </c>
      <c r="D71" s="116" t="s">
        <v>465</v>
      </c>
      <c r="E71" s="116" t="s">
        <v>327</v>
      </c>
      <c r="F71" s="116" t="s">
        <v>465</v>
      </c>
      <c r="G71" s="116" t="s">
        <v>307</v>
      </c>
      <c r="H71" s="116" t="s">
        <v>335</v>
      </c>
      <c r="I71" s="127">
        <v>200</v>
      </c>
      <c r="J71" s="222">
        <v>23.1</v>
      </c>
    </row>
    <row r="72" spans="1:10" ht="12.75">
      <c r="A72" s="87"/>
      <c r="B72" s="191" t="s">
        <v>387</v>
      </c>
      <c r="C72" s="235">
        <v>871</v>
      </c>
      <c r="D72" s="192" t="s">
        <v>467</v>
      </c>
      <c r="E72" s="192"/>
      <c r="F72" s="195"/>
      <c r="G72" s="195"/>
      <c r="H72" s="195"/>
      <c r="I72" s="224"/>
      <c r="J72" s="196">
        <f>J73</f>
        <v>154.5</v>
      </c>
    </row>
    <row r="73" spans="1:10" ht="12.75">
      <c r="A73" s="87"/>
      <c r="B73" s="174" t="s">
        <v>461</v>
      </c>
      <c r="C73" s="237">
        <v>871</v>
      </c>
      <c r="D73" s="154" t="s">
        <v>467</v>
      </c>
      <c r="E73" s="154" t="s">
        <v>466</v>
      </c>
      <c r="F73" s="96"/>
      <c r="G73" s="96"/>
      <c r="H73" s="96"/>
      <c r="I73" s="123"/>
      <c r="J73" s="184">
        <f>J74</f>
        <v>154.5</v>
      </c>
    </row>
    <row r="74" spans="1:10" ht="12.75">
      <c r="A74" s="87"/>
      <c r="B74" s="185" t="s">
        <v>365</v>
      </c>
      <c r="C74" s="306">
        <v>871</v>
      </c>
      <c r="D74" s="157" t="s">
        <v>467</v>
      </c>
      <c r="E74" s="157" t="s">
        <v>466</v>
      </c>
      <c r="F74" s="98" t="s">
        <v>230</v>
      </c>
      <c r="G74" s="98" t="s">
        <v>366</v>
      </c>
      <c r="H74" s="98" t="s">
        <v>297</v>
      </c>
      <c r="I74" s="124"/>
      <c r="J74" s="186">
        <f>J75</f>
        <v>154.5</v>
      </c>
    </row>
    <row r="75" spans="1:10" ht="12.75">
      <c r="A75" s="87"/>
      <c r="B75" s="187" t="s">
        <v>367</v>
      </c>
      <c r="C75" s="307">
        <v>871</v>
      </c>
      <c r="D75" s="148" t="s">
        <v>467</v>
      </c>
      <c r="E75" s="148" t="s">
        <v>466</v>
      </c>
      <c r="F75" s="116" t="s">
        <v>230</v>
      </c>
      <c r="G75" s="116" t="s">
        <v>368</v>
      </c>
      <c r="H75" s="116" t="s">
        <v>297</v>
      </c>
      <c r="I75" s="127"/>
      <c r="J75" s="188">
        <f>J76</f>
        <v>154.5</v>
      </c>
    </row>
    <row r="76" spans="1:10" ht="33.75">
      <c r="A76" s="87"/>
      <c r="B76" s="187" t="s">
        <v>369</v>
      </c>
      <c r="C76" s="307">
        <v>871</v>
      </c>
      <c r="D76" s="148" t="s">
        <v>467</v>
      </c>
      <c r="E76" s="148" t="s">
        <v>466</v>
      </c>
      <c r="F76" s="116" t="s">
        <v>230</v>
      </c>
      <c r="G76" s="116" t="s">
        <v>368</v>
      </c>
      <c r="H76" s="116" t="s">
        <v>370</v>
      </c>
      <c r="I76" s="127"/>
      <c r="J76" s="156">
        <f>J77+J78</f>
        <v>154.5</v>
      </c>
    </row>
    <row r="77" spans="1:10" ht="78.75">
      <c r="A77" s="87"/>
      <c r="B77" s="187" t="s">
        <v>371</v>
      </c>
      <c r="C77" s="307">
        <v>871</v>
      </c>
      <c r="D77" s="148" t="s">
        <v>467</v>
      </c>
      <c r="E77" s="148" t="s">
        <v>466</v>
      </c>
      <c r="F77" s="116" t="s">
        <v>230</v>
      </c>
      <c r="G77" s="116" t="s">
        <v>368</v>
      </c>
      <c r="H77" s="116" t="s">
        <v>370</v>
      </c>
      <c r="I77" s="148" t="s">
        <v>310</v>
      </c>
      <c r="J77" s="156">
        <v>152.6</v>
      </c>
    </row>
    <row r="78" spans="1:10" ht="22.5">
      <c r="A78" s="87"/>
      <c r="B78" s="169" t="s">
        <v>326</v>
      </c>
      <c r="C78" s="234">
        <v>871</v>
      </c>
      <c r="D78" s="148" t="s">
        <v>467</v>
      </c>
      <c r="E78" s="148" t="s">
        <v>466</v>
      </c>
      <c r="F78" s="116" t="s">
        <v>230</v>
      </c>
      <c r="G78" s="116" t="s">
        <v>368</v>
      </c>
      <c r="H78" s="116" t="s">
        <v>370</v>
      </c>
      <c r="I78" s="148" t="s">
        <v>287</v>
      </c>
      <c r="J78" s="156">
        <v>1.9</v>
      </c>
    </row>
    <row r="79" spans="1:10" ht="25.5">
      <c r="A79" s="87"/>
      <c r="B79" s="191" t="s">
        <v>386</v>
      </c>
      <c r="C79" s="235">
        <v>871</v>
      </c>
      <c r="D79" s="192" t="s">
        <v>466</v>
      </c>
      <c r="E79" s="192"/>
      <c r="F79" s="193"/>
      <c r="G79" s="193"/>
      <c r="H79" s="193"/>
      <c r="I79" s="225"/>
      <c r="J79" s="194">
        <f>J80+J92</f>
        <v>251</v>
      </c>
    </row>
    <row r="80" spans="1:10" ht="31.5">
      <c r="A80" s="87"/>
      <c r="B80" s="152" t="s">
        <v>372</v>
      </c>
      <c r="C80" s="304">
        <v>871</v>
      </c>
      <c r="D80" s="96" t="s">
        <v>466</v>
      </c>
      <c r="E80" s="96" t="s">
        <v>33</v>
      </c>
      <c r="F80" s="167"/>
      <c r="G80" s="167"/>
      <c r="H80" s="167"/>
      <c r="I80" s="167"/>
      <c r="J80" s="155">
        <f>J81+J85</f>
        <v>146</v>
      </c>
    </row>
    <row r="81" spans="1:10" ht="21.75">
      <c r="A81" s="87"/>
      <c r="B81" s="137" t="s">
        <v>294</v>
      </c>
      <c r="C81" s="146">
        <v>871</v>
      </c>
      <c r="D81" s="98" t="s">
        <v>466</v>
      </c>
      <c r="E81" s="98" t="s">
        <v>33</v>
      </c>
      <c r="F81" s="98" t="s">
        <v>295</v>
      </c>
      <c r="G81" s="98"/>
      <c r="H81" s="98"/>
      <c r="I81" s="110"/>
      <c r="J81" s="151">
        <f>J82</f>
        <v>35.5</v>
      </c>
    </row>
    <row r="82" spans="1:10" ht="42.75">
      <c r="A82" s="87"/>
      <c r="B82" s="143" t="s">
        <v>296</v>
      </c>
      <c r="C82" s="147">
        <v>871</v>
      </c>
      <c r="D82" s="130" t="s">
        <v>466</v>
      </c>
      <c r="E82" s="130" t="s">
        <v>33</v>
      </c>
      <c r="F82" s="130">
        <v>97</v>
      </c>
      <c r="G82" s="130">
        <v>2</v>
      </c>
      <c r="H82" s="130" t="s">
        <v>297</v>
      </c>
      <c r="I82" s="132"/>
      <c r="J82" s="166">
        <f>J83</f>
        <v>35.5</v>
      </c>
    </row>
    <row r="83" spans="1:10" ht="22.5">
      <c r="A83" s="87"/>
      <c r="B83" s="150" t="s">
        <v>378</v>
      </c>
      <c r="C83" s="241">
        <v>871</v>
      </c>
      <c r="D83" s="112" t="s">
        <v>466</v>
      </c>
      <c r="E83" s="112" t="s">
        <v>33</v>
      </c>
      <c r="F83" s="112" t="s">
        <v>295</v>
      </c>
      <c r="G83" s="112" t="s">
        <v>293</v>
      </c>
      <c r="H83" s="112" t="s">
        <v>373</v>
      </c>
      <c r="I83" s="126"/>
      <c r="J83" s="163">
        <f>J84</f>
        <v>35.5</v>
      </c>
    </row>
    <row r="84" spans="1:10" ht="56.25">
      <c r="A84" s="87"/>
      <c r="B84" s="136" t="s">
        <v>374</v>
      </c>
      <c r="C84" s="229">
        <v>871</v>
      </c>
      <c r="D84" s="116" t="s">
        <v>466</v>
      </c>
      <c r="E84" s="116" t="s">
        <v>33</v>
      </c>
      <c r="F84" s="116" t="s">
        <v>295</v>
      </c>
      <c r="G84" s="116" t="s">
        <v>293</v>
      </c>
      <c r="H84" s="116" t="s">
        <v>373</v>
      </c>
      <c r="I84" s="127">
        <v>500</v>
      </c>
      <c r="J84" s="156">
        <v>35.5</v>
      </c>
    </row>
    <row r="85" spans="1:10" ht="42.75">
      <c r="A85" s="87"/>
      <c r="B85" s="137" t="s">
        <v>377</v>
      </c>
      <c r="C85" s="146">
        <v>871</v>
      </c>
      <c r="D85" s="98" t="s">
        <v>466</v>
      </c>
      <c r="E85" s="98" t="s">
        <v>33</v>
      </c>
      <c r="F85" s="98" t="s">
        <v>466</v>
      </c>
      <c r="G85" s="98"/>
      <c r="H85" s="98"/>
      <c r="I85" s="110"/>
      <c r="J85" s="151">
        <f>J86+J89</f>
        <v>110.5</v>
      </c>
    </row>
    <row r="86" spans="1:10" ht="74.25">
      <c r="A86" s="87"/>
      <c r="B86" s="168" t="s">
        <v>66</v>
      </c>
      <c r="C86" s="305">
        <v>871</v>
      </c>
      <c r="D86" s="130" t="s">
        <v>466</v>
      </c>
      <c r="E86" s="130" t="s">
        <v>33</v>
      </c>
      <c r="F86" s="130" t="s">
        <v>466</v>
      </c>
      <c r="G86" s="130" t="s">
        <v>281</v>
      </c>
      <c r="H86" s="130"/>
      <c r="I86" s="131"/>
      <c r="J86" s="166">
        <f>J87</f>
        <v>100</v>
      </c>
    </row>
    <row r="87" spans="1:10" ht="95.25">
      <c r="A87" s="87"/>
      <c r="B87" s="100" t="s">
        <v>113</v>
      </c>
      <c r="C87" s="144">
        <v>871</v>
      </c>
      <c r="D87" s="101" t="s">
        <v>466</v>
      </c>
      <c r="E87" s="101" t="s">
        <v>33</v>
      </c>
      <c r="F87" s="101" t="s">
        <v>466</v>
      </c>
      <c r="G87" s="101" t="s">
        <v>281</v>
      </c>
      <c r="H87" s="101" t="s">
        <v>375</v>
      </c>
      <c r="I87" s="112"/>
      <c r="J87" s="202">
        <f>J88</f>
        <v>100</v>
      </c>
    </row>
    <row r="88" spans="1:10" ht="22.5">
      <c r="A88" s="87"/>
      <c r="B88" s="169" t="s">
        <v>326</v>
      </c>
      <c r="C88" s="234">
        <v>871</v>
      </c>
      <c r="D88" s="116" t="s">
        <v>466</v>
      </c>
      <c r="E88" s="116" t="s">
        <v>33</v>
      </c>
      <c r="F88" s="116" t="s">
        <v>466</v>
      </c>
      <c r="G88" s="116" t="s">
        <v>281</v>
      </c>
      <c r="H88" s="116" t="s">
        <v>375</v>
      </c>
      <c r="I88" s="116" t="s">
        <v>287</v>
      </c>
      <c r="J88" s="156">
        <v>100</v>
      </c>
    </row>
    <row r="89" spans="1:10" ht="63.75">
      <c r="A89" s="87"/>
      <c r="B89" s="168" t="s">
        <v>67</v>
      </c>
      <c r="C89" s="305">
        <v>871</v>
      </c>
      <c r="D89" s="130" t="s">
        <v>466</v>
      </c>
      <c r="E89" s="130" t="s">
        <v>33</v>
      </c>
      <c r="F89" s="130" t="s">
        <v>466</v>
      </c>
      <c r="G89" s="130" t="s">
        <v>293</v>
      </c>
      <c r="H89" s="130"/>
      <c r="I89" s="131"/>
      <c r="J89" s="166">
        <f>J90</f>
        <v>10.5</v>
      </c>
    </row>
    <row r="90" spans="1:10" ht="84.75">
      <c r="A90" s="87"/>
      <c r="B90" s="100" t="s">
        <v>114</v>
      </c>
      <c r="C90" s="144">
        <v>871</v>
      </c>
      <c r="D90" s="101" t="s">
        <v>466</v>
      </c>
      <c r="E90" s="101" t="s">
        <v>33</v>
      </c>
      <c r="F90" s="101" t="s">
        <v>466</v>
      </c>
      <c r="G90" s="101" t="s">
        <v>293</v>
      </c>
      <c r="H90" s="101" t="s">
        <v>376</v>
      </c>
      <c r="I90" s="112"/>
      <c r="J90" s="202">
        <f>J91</f>
        <v>10.5</v>
      </c>
    </row>
    <row r="91" spans="1:10" ht="22.5">
      <c r="A91" s="87"/>
      <c r="B91" s="169" t="s">
        <v>326</v>
      </c>
      <c r="C91" s="234">
        <v>871</v>
      </c>
      <c r="D91" s="111" t="s">
        <v>466</v>
      </c>
      <c r="E91" s="111" t="s">
        <v>33</v>
      </c>
      <c r="F91" s="111" t="s">
        <v>466</v>
      </c>
      <c r="G91" s="111" t="s">
        <v>293</v>
      </c>
      <c r="H91" s="111" t="s">
        <v>376</v>
      </c>
      <c r="I91" s="111" t="s">
        <v>287</v>
      </c>
      <c r="J91" s="222">
        <v>10.5</v>
      </c>
    </row>
    <row r="92" spans="1:10" ht="12.75">
      <c r="A92" s="87"/>
      <c r="B92" s="152" t="s">
        <v>382</v>
      </c>
      <c r="C92" s="304">
        <v>871</v>
      </c>
      <c r="D92" s="96" t="s">
        <v>466</v>
      </c>
      <c r="E92" s="96" t="s">
        <v>383</v>
      </c>
      <c r="F92" s="96"/>
      <c r="G92" s="96"/>
      <c r="H92" s="96"/>
      <c r="I92" s="115"/>
      <c r="J92" s="155">
        <f>J93</f>
        <v>105</v>
      </c>
    </row>
    <row r="93" spans="1:10" ht="42.75">
      <c r="A93" s="87"/>
      <c r="B93" s="137" t="s">
        <v>394</v>
      </c>
      <c r="C93" s="146">
        <v>871</v>
      </c>
      <c r="D93" s="98" t="s">
        <v>466</v>
      </c>
      <c r="E93" s="98" t="s">
        <v>383</v>
      </c>
      <c r="F93" s="98" t="s">
        <v>466</v>
      </c>
      <c r="G93" s="98"/>
      <c r="H93" s="98"/>
      <c r="I93" s="110"/>
      <c r="J93" s="151">
        <f>J94</f>
        <v>105</v>
      </c>
    </row>
    <row r="94" spans="1:10" ht="63.75">
      <c r="A94" s="87"/>
      <c r="B94" s="143" t="s">
        <v>395</v>
      </c>
      <c r="C94" s="147">
        <v>871</v>
      </c>
      <c r="D94" s="130" t="s">
        <v>466</v>
      </c>
      <c r="E94" s="130" t="s">
        <v>383</v>
      </c>
      <c r="F94" s="130" t="s">
        <v>466</v>
      </c>
      <c r="G94" s="130" t="s">
        <v>307</v>
      </c>
      <c r="H94" s="130"/>
      <c r="I94" s="131"/>
      <c r="J94" s="166">
        <f>J95+J97</f>
        <v>105</v>
      </c>
    </row>
    <row r="95" spans="1:10" ht="84.75">
      <c r="A95" s="87"/>
      <c r="B95" s="190" t="s">
        <v>396</v>
      </c>
      <c r="C95" s="203">
        <v>871</v>
      </c>
      <c r="D95" s="101" t="s">
        <v>466</v>
      </c>
      <c r="E95" s="101" t="s">
        <v>383</v>
      </c>
      <c r="F95" s="101" t="s">
        <v>466</v>
      </c>
      <c r="G95" s="101" t="s">
        <v>307</v>
      </c>
      <c r="H95" s="101" t="s">
        <v>384</v>
      </c>
      <c r="I95" s="112"/>
      <c r="J95" s="202">
        <f>J96</f>
        <v>100</v>
      </c>
    </row>
    <row r="96" spans="1:10" ht="22.5">
      <c r="A96" s="87"/>
      <c r="B96" s="169" t="s">
        <v>326</v>
      </c>
      <c r="C96" s="234">
        <v>871</v>
      </c>
      <c r="D96" s="116" t="s">
        <v>466</v>
      </c>
      <c r="E96" s="116" t="s">
        <v>383</v>
      </c>
      <c r="F96" s="116" t="s">
        <v>466</v>
      </c>
      <c r="G96" s="116" t="s">
        <v>307</v>
      </c>
      <c r="H96" s="116" t="s">
        <v>384</v>
      </c>
      <c r="I96" s="111" t="s">
        <v>287</v>
      </c>
      <c r="J96" s="222">
        <v>100</v>
      </c>
    </row>
    <row r="97" spans="1:10" ht="74.25">
      <c r="A97" s="87"/>
      <c r="B97" s="100" t="s">
        <v>397</v>
      </c>
      <c r="C97" s="144">
        <v>871</v>
      </c>
      <c r="D97" s="101" t="s">
        <v>466</v>
      </c>
      <c r="E97" s="101" t="s">
        <v>383</v>
      </c>
      <c r="F97" s="101" t="s">
        <v>466</v>
      </c>
      <c r="G97" s="101" t="s">
        <v>307</v>
      </c>
      <c r="H97" s="101" t="s">
        <v>385</v>
      </c>
      <c r="I97" s="112"/>
      <c r="J97" s="202">
        <f>J98</f>
        <v>5</v>
      </c>
    </row>
    <row r="98" spans="1:10" ht="22.5">
      <c r="A98" s="87"/>
      <c r="B98" s="169" t="s">
        <v>326</v>
      </c>
      <c r="C98" s="234">
        <v>871</v>
      </c>
      <c r="D98" s="116" t="s">
        <v>466</v>
      </c>
      <c r="E98" s="116" t="s">
        <v>383</v>
      </c>
      <c r="F98" s="116" t="s">
        <v>466</v>
      </c>
      <c r="G98" s="116" t="s">
        <v>307</v>
      </c>
      <c r="H98" s="116" t="s">
        <v>385</v>
      </c>
      <c r="I98" s="111" t="s">
        <v>287</v>
      </c>
      <c r="J98" s="222">
        <v>5</v>
      </c>
    </row>
    <row r="99" spans="1:10" ht="12.75">
      <c r="A99" s="87"/>
      <c r="B99" s="197" t="s">
        <v>388</v>
      </c>
      <c r="C99" s="192">
        <v>871</v>
      </c>
      <c r="D99" s="198" t="s">
        <v>469</v>
      </c>
      <c r="E99" s="198"/>
      <c r="F99" s="195"/>
      <c r="G99" s="195"/>
      <c r="H99" s="195"/>
      <c r="I99" s="109"/>
      <c r="J99" s="194">
        <f>J100+J112</f>
        <v>1687.4</v>
      </c>
    </row>
    <row r="100" spans="1:10" ht="12.75">
      <c r="A100" s="87"/>
      <c r="B100" s="107" t="s">
        <v>389</v>
      </c>
      <c r="C100" s="154">
        <v>871</v>
      </c>
      <c r="D100" s="96" t="s">
        <v>469</v>
      </c>
      <c r="E100" s="96" t="s">
        <v>33</v>
      </c>
      <c r="F100" s="175"/>
      <c r="G100" s="175"/>
      <c r="H100" s="175"/>
      <c r="I100" s="115"/>
      <c r="J100" s="181">
        <f>J101</f>
        <v>1629.5</v>
      </c>
    </row>
    <row r="101" spans="1:10" ht="21.75">
      <c r="A101" s="87"/>
      <c r="B101" s="199" t="s">
        <v>398</v>
      </c>
      <c r="C101" s="157">
        <v>871</v>
      </c>
      <c r="D101" s="98" t="s">
        <v>469</v>
      </c>
      <c r="E101" s="98" t="s">
        <v>33</v>
      </c>
      <c r="F101" s="98" t="s">
        <v>469</v>
      </c>
      <c r="G101" s="98"/>
      <c r="H101" s="98"/>
      <c r="I101" s="110"/>
      <c r="J101" s="151">
        <f>J102+J105</f>
        <v>1629.5</v>
      </c>
    </row>
    <row r="102" spans="1:10" ht="47.25" customHeight="1">
      <c r="A102" s="87"/>
      <c r="B102" s="474" t="s">
        <v>72</v>
      </c>
      <c r="C102" s="165">
        <v>871</v>
      </c>
      <c r="D102" s="165" t="s">
        <v>469</v>
      </c>
      <c r="E102" s="165" t="s">
        <v>33</v>
      </c>
      <c r="F102" s="130" t="s">
        <v>469</v>
      </c>
      <c r="G102" s="130" t="s">
        <v>281</v>
      </c>
      <c r="H102" s="130"/>
      <c r="I102" s="131"/>
      <c r="J102" s="166">
        <f>J103</f>
        <v>78.4</v>
      </c>
    </row>
    <row r="103" spans="1:10" ht="53.25">
      <c r="A103" s="87"/>
      <c r="B103" s="190" t="s">
        <v>115</v>
      </c>
      <c r="C103" s="203">
        <v>871</v>
      </c>
      <c r="D103" s="203" t="s">
        <v>469</v>
      </c>
      <c r="E103" s="203" t="s">
        <v>33</v>
      </c>
      <c r="F103" s="101" t="s">
        <v>469</v>
      </c>
      <c r="G103" s="101" t="s">
        <v>281</v>
      </c>
      <c r="H103" s="101" t="s">
        <v>390</v>
      </c>
      <c r="I103" s="112"/>
      <c r="J103" s="202">
        <f>J104</f>
        <v>78.4</v>
      </c>
    </row>
    <row r="104" spans="1:10" ht="22.5">
      <c r="A104" s="87"/>
      <c r="B104" s="169" t="s">
        <v>326</v>
      </c>
      <c r="C104" s="234">
        <v>871</v>
      </c>
      <c r="D104" s="205" t="s">
        <v>469</v>
      </c>
      <c r="E104" s="205" t="s">
        <v>33</v>
      </c>
      <c r="F104" s="116" t="s">
        <v>469</v>
      </c>
      <c r="G104" s="116" t="s">
        <v>281</v>
      </c>
      <c r="H104" s="116" t="s">
        <v>390</v>
      </c>
      <c r="I104" s="116" t="s">
        <v>287</v>
      </c>
      <c r="J104" s="156">
        <v>78.4</v>
      </c>
    </row>
    <row r="105" spans="1:12" ht="56.25" customHeight="1">
      <c r="A105" s="87"/>
      <c r="B105" s="201" t="s">
        <v>97</v>
      </c>
      <c r="C105" s="204">
        <v>871</v>
      </c>
      <c r="D105" s="204" t="s">
        <v>469</v>
      </c>
      <c r="E105" s="204" t="s">
        <v>33</v>
      </c>
      <c r="F105" s="130" t="s">
        <v>469</v>
      </c>
      <c r="G105" s="130" t="s">
        <v>293</v>
      </c>
      <c r="H105" s="130"/>
      <c r="I105" s="131"/>
      <c r="J105" s="166">
        <f>J106+J108+J110</f>
        <v>1551.1</v>
      </c>
      <c r="K105" s="475"/>
      <c r="L105" s="295"/>
    </row>
    <row r="106" spans="1:10" ht="59.25" customHeight="1">
      <c r="A106" s="87"/>
      <c r="B106" s="190" t="s">
        <v>74</v>
      </c>
      <c r="C106" s="203">
        <v>871</v>
      </c>
      <c r="D106" s="203" t="s">
        <v>469</v>
      </c>
      <c r="E106" s="203" t="s">
        <v>33</v>
      </c>
      <c r="F106" s="101" t="s">
        <v>469</v>
      </c>
      <c r="G106" s="101" t="s">
        <v>293</v>
      </c>
      <c r="H106" s="101" t="s">
        <v>391</v>
      </c>
      <c r="I106" s="112"/>
      <c r="J106" s="202">
        <f>J107</f>
        <v>447.8</v>
      </c>
    </row>
    <row r="107" spans="1:10" ht="22.5">
      <c r="A107" s="87"/>
      <c r="B107" s="169" t="s">
        <v>326</v>
      </c>
      <c r="C107" s="234">
        <v>871</v>
      </c>
      <c r="D107" s="205" t="s">
        <v>469</v>
      </c>
      <c r="E107" s="205" t="s">
        <v>33</v>
      </c>
      <c r="F107" s="116" t="s">
        <v>469</v>
      </c>
      <c r="G107" s="116" t="s">
        <v>293</v>
      </c>
      <c r="H107" s="116" t="s">
        <v>391</v>
      </c>
      <c r="I107" s="116" t="s">
        <v>287</v>
      </c>
      <c r="J107" s="156">
        <v>447.8</v>
      </c>
    </row>
    <row r="108" spans="1:10" ht="84.75">
      <c r="A108" s="87"/>
      <c r="B108" s="190" t="s">
        <v>75</v>
      </c>
      <c r="C108" s="203">
        <v>871</v>
      </c>
      <c r="D108" s="203" t="s">
        <v>469</v>
      </c>
      <c r="E108" s="203" t="s">
        <v>33</v>
      </c>
      <c r="F108" s="101" t="s">
        <v>469</v>
      </c>
      <c r="G108" s="101" t="s">
        <v>293</v>
      </c>
      <c r="H108" s="101" t="s">
        <v>392</v>
      </c>
      <c r="I108" s="112"/>
      <c r="J108" s="202">
        <f>J109</f>
        <v>50</v>
      </c>
    </row>
    <row r="109" spans="1:10" ht="22.5">
      <c r="A109" s="87"/>
      <c r="B109" s="169" t="s">
        <v>326</v>
      </c>
      <c r="C109" s="234">
        <v>871</v>
      </c>
      <c r="D109" s="205" t="s">
        <v>469</v>
      </c>
      <c r="E109" s="205" t="s">
        <v>33</v>
      </c>
      <c r="F109" s="116" t="s">
        <v>469</v>
      </c>
      <c r="G109" s="116" t="s">
        <v>293</v>
      </c>
      <c r="H109" s="116" t="s">
        <v>392</v>
      </c>
      <c r="I109" s="116" t="s">
        <v>287</v>
      </c>
      <c r="J109" s="156">
        <v>50</v>
      </c>
    </row>
    <row r="110" spans="1:10" ht="66" customHeight="1">
      <c r="A110" s="87"/>
      <c r="B110" s="190" t="s">
        <v>76</v>
      </c>
      <c r="C110" s="203">
        <v>871</v>
      </c>
      <c r="D110" s="203" t="s">
        <v>469</v>
      </c>
      <c r="E110" s="203" t="s">
        <v>33</v>
      </c>
      <c r="F110" s="101" t="s">
        <v>469</v>
      </c>
      <c r="G110" s="101" t="s">
        <v>293</v>
      </c>
      <c r="H110" s="101" t="s">
        <v>393</v>
      </c>
      <c r="I110" s="112"/>
      <c r="J110" s="202">
        <f>J111</f>
        <v>1053.3</v>
      </c>
    </row>
    <row r="111" spans="1:10" ht="22.5">
      <c r="A111" s="87"/>
      <c r="B111" s="169" t="s">
        <v>326</v>
      </c>
      <c r="C111" s="234">
        <v>871</v>
      </c>
      <c r="D111" s="205" t="s">
        <v>469</v>
      </c>
      <c r="E111" s="205" t="s">
        <v>33</v>
      </c>
      <c r="F111" s="116" t="s">
        <v>469</v>
      </c>
      <c r="G111" s="116" t="s">
        <v>293</v>
      </c>
      <c r="H111" s="116" t="s">
        <v>393</v>
      </c>
      <c r="I111" s="116" t="s">
        <v>287</v>
      </c>
      <c r="J111" s="222">
        <v>1053.3</v>
      </c>
    </row>
    <row r="112" spans="1:10" ht="12.75">
      <c r="A112" s="87"/>
      <c r="B112" s="107" t="s">
        <v>233</v>
      </c>
      <c r="C112" s="154">
        <v>871</v>
      </c>
      <c r="D112" s="96" t="s">
        <v>469</v>
      </c>
      <c r="E112" s="96" t="s">
        <v>234</v>
      </c>
      <c r="F112" s="175"/>
      <c r="G112" s="175"/>
      <c r="H112" s="175"/>
      <c r="I112" s="115"/>
      <c r="J112" s="181">
        <f>J113</f>
        <v>57.9</v>
      </c>
    </row>
    <row r="113" spans="1:10" ht="21.75">
      <c r="A113" s="87"/>
      <c r="B113" s="206" t="s">
        <v>294</v>
      </c>
      <c r="C113" s="308">
        <v>871</v>
      </c>
      <c r="D113" s="176" t="s">
        <v>469</v>
      </c>
      <c r="E113" s="176" t="s">
        <v>234</v>
      </c>
      <c r="F113" s="176" t="s">
        <v>295</v>
      </c>
      <c r="G113" s="176"/>
      <c r="H113" s="176"/>
      <c r="I113" s="207"/>
      <c r="J113" s="182">
        <f>J114</f>
        <v>57.9</v>
      </c>
    </row>
    <row r="114" spans="1:10" ht="42.75">
      <c r="A114" s="87"/>
      <c r="B114" s="213" t="s">
        <v>296</v>
      </c>
      <c r="C114" s="309">
        <v>871</v>
      </c>
      <c r="D114" s="214" t="s">
        <v>469</v>
      </c>
      <c r="E114" s="214" t="s">
        <v>234</v>
      </c>
      <c r="F114" s="214">
        <v>97</v>
      </c>
      <c r="G114" s="214">
        <v>2</v>
      </c>
      <c r="H114" s="214" t="s">
        <v>297</v>
      </c>
      <c r="I114" s="208"/>
      <c r="J114" s="215">
        <f>J115+J117</f>
        <v>57.9</v>
      </c>
    </row>
    <row r="115" spans="1:10" ht="22.5">
      <c r="A115" s="87"/>
      <c r="B115" s="209" t="s">
        <v>404</v>
      </c>
      <c r="C115" s="310">
        <v>871</v>
      </c>
      <c r="D115" s="210" t="s">
        <v>469</v>
      </c>
      <c r="E115" s="210" t="s">
        <v>234</v>
      </c>
      <c r="F115" s="210" t="s">
        <v>295</v>
      </c>
      <c r="G115" s="210" t="s">
        <v>293</v>
      </c>
      <c r="H115" s="210" t="s">
        <v>405</v>
      </c>
      <c r="I115" s="211"/>
      <c r="J115" s="212">
        <f>J116</f>
        <v>40</v>
      </c>
    </row>
    <row r="116" spans="1:10" ht="56.25">
      <c r="A116" s="87"/>
      <c r="B116" s="183" t="s">
        <v>374</v>
      </c>
      <c r="C116" s="311">
        <v>871</v>
      </c>
      <c r="D116" s="179" t="s">
        <v>469</v>
      </c>
      <c r="E116" s="179" t="s">
        <v>234</v>
      </c>
      <c r="F116" s="179" t="s">
        <v>295</v>
      </c>
      <c r="G116" s="179" t="s">
        <v>293</v>
      </c>
      <c r="H116" s="179" t="s">
        <v>405</v>
      </c>
      <c r="I116" s="178" t="s">
        <v>336</v>
      </c>
      <c r="J116" s="180">
        <v>40</v>
      </c>
    </row>
    <row r="117" spans="1:10" ht="22.5">
      <c r="A117" s="87"/>
      <c r="B117" s="209" t="s">
        <v>407</v>
      </c>
      <c r="C117" s="310">
        <v>871</v>
      </c>
      <c r="D117" s="210" t="s">
        <v>469</v>
      </c>
      <c r="E117" s="210" t="s">
        <v>234</v>
      </c>
      <c r="F117" s="210" t="s">
        <v>295</v>
      </c>
      <c r="G117" s="210" t="s">
        <v>293</v>
      </c>
      <c r="H117" s="210" t="s">
        <v>406</v>
      </c>
      <c r="I117" s="211"/>
      <c r="J117" s="212">
        <f>J118</f>
        <v>17.9</v>
      </c>
    </row>
    <row r="118" spans="1:10" ht="56.25">
      <c r="A118" s="87"/>
      <c r="B118" s="183" t="s">
        <v>374</v>
      </c>
      <c r="C118" s="311">
        <v>871</v>
      </c>
      <c r="D118" s="179" t="s">
        <v>469</v>
      </c>
      <c r="E118" s="179" t="s">
        <v>234</v>
      </c>
      <c r="F118" s="179" t="s">
        <v>295</v>
      </c>
      <c r="G118" s="179" t="s">
        <v>293</v>
      </c>
      <c r="H118" s="179" t="s">
        <v>406</v>
      </c>
      <c r="I118" s="178" t="s">
        <v>336</v>
      </c>
      <c r="J118" s="180">
        <v>17.9</v>
      </c>
    </row>
    <row r="119" spans="1:10" ht="12.75">
      <c r="A119" s="87"/>
      <c r="B119" s="191" t="s">
        <v>408</v>
      </c>
      <c r="C119" s="235">
        <v>871</v>
      </c>
      <c r="D119" s="192" t="s">
        <v>470</v>
      </c>
      <c r="E119" s="192"/>
      <c r="F119" s="195"/>
      <c r="G119" s="195"/>
      <c r="H119" s="216"/>
      <c r="I119" s="226"/>
      <c r="J119" s="217">
        <f>J120+J137+J148+J164</f>
        <v>6760.5</v>
      </c>
    </row>
    <row r="120" spans="1:10" ht="12.75">
      <c r="A120" s="87"/>
      <c r="B120" s="107" t="s">
        <v>471</v>
      </c>
      <c r="C120" s="154">
        <v>871</v>
      </c>
      <c r="D120" s="96" t="s">
        <v>470</v>
      </c>
      <c r="E120" s="96" t="s">
        <v>465</v>
      </c>
      <c r="F120" s="175"/>
      <c r="G120" s="175"/>
      <c r="H120" s="218"/>
      <c r="I120" s="227"/>
      <c r="J120" s="155">
        <f>J121+J133</f>
        <v>1354.6</v>
      </c>
    </row>
    <row r="121" spans="1:10" ht="32.25">
      <c r="A121" s="87"/>
      <c r="B121" s="137" t="s">
        <v>411</v>
      </c>
      <c r="C121" s="146">
        <v>871</v>
      </c>
      <c r="D121" s="146" t="s">
        <v>470</v>
      </c>
      <c r="E121" s="146" t="s">
        <v>465</v>
      </c>
      <c r="F121" s="98" t="s">
        <v>470</v>
      </c>
      <c r="G121" s="98"/>
      <c r="H121" s="98"/>
      <c r="I121" s="110"/>
      <c r="J121" s="151">
        <f>J122+J125+J128</f>
        <v>1338.5</v>
      </c>
    </row>
    <row r="122" spans="1:10" ht="63.75">
      <c r="A122" s="87"/>
      <c r="B122" s="143" t="s">
        <v>412</v>
      </c>
      <c r="C122" s="147">
        <v>871</v>
      </c>
      <c r="D122" s="147" t="s">
        <v>470</v>
      </c>
      <c r="E122" s="147" t="s">
        <v>465</v>
      </c>
      <c r="F122" s="130" t="s">
        <v>470</v>
      </c>
      <c r="G122" s="130" t="s">
        <v>281</v>
      </c>
      <c r="H122" s="130"/>
      <c r="I122" s="131"/>
      <c r="J122" s="166">
        <f>J123</f>
        <v>100</v>
      </c>
    </row>
    <row r="123" spans="1:10" ht="74.25">
      <c r="A123" s="87"/>
      <c r="B123" s="100" t="s">
        <v>413</v>
      </c>
      <c r="C123" s="144">
        <v>871</v>
      </c>
      <c r="D123" s="144" t="s">
        <v>470</v>
      </c>
      <c r="E123" s="144" t="s">
        <v>465</v>
      </c>
      <c r="F123" s="101" t="s">
        <v>470</v>
      </c>
      <c r="G123" s="101" t="s">
        <v>281</v>
      </c>
      <c r="H123" s="101" t="s">
        <v>409</v>
      </c>
      <c r="I123" s="112"/>
      <c r="J123" s="202">
        <f>J124</f>
        <v>100</v>
      </c>
    </row>
    <row r="124" spans="1:10" ht="22.5">
      <c r="A124" s="87"/>
      <c r="B124" s="169" t="s">
        <v>326</v>
      </c>
      <c r="C124" s="234">
        <v>871</v>
      </c>
      <c r="D124" s="229" t="s">
        <v>470</v>
      </c>
      <c r="E124" s="229" t="s">
        <v>465</v>
      </c>
      <c r="F124" s="116" t="s">
        <v>470</v>
      </c>
      <c r="G124" s="116" t="s">
        <v>281</v>
      </c>
      <c r="H124" s="116" t="s">
        <v>409</v>
      </c>
      <c r="I124" s="116">
        <v>200</v>
      </c>
      <c r="J124" s="189">
        <v>100</v>
      </c>
    </row>
    <row r="125" spans="1:10" ht="63.75">
      <c r="A125" s="87"/>
      <c r="B125" s="143" t="s">
        <v>77</v>
      </c>
      <c r="C125" s="147">
        <v>871</v>
      </c>
      <c r="D125" s="147" t="s">
        <v>470</v>
      </c>
      <c r="E125" s="147" t="s">
        <v>465</v>
      </c>
      <c r="F125" s="130" t="s">
        <v>470</v>
      </c>
      <c r="G125" s="130" t="s">
        <v>293</v>
      </c>
      <c r="H125" s="130"/>
      <c r="I125" s="131"/>
      <c r="J125" s="166">
        <f>J126</f>
        <v>100</v>
      </c>
    </row>
    <row r="126" spans="1:10" ht="67.5" customHeight="1">
      <c r="A126" s="87"/>
      <c r="B126" s="100" t="s">
        <v>78</v>
      </c>
      <c r="C126" s="144">
        <v>871</v>
      </c>
      <c r="D126" s="144" t="s">
        <v>470</v>
      </c>
      <c r="E126" s="144" t="s">
        <v>465</v>
      </c>
      <c r="F126" s="101" t="s">
        <v>470</v>
      </c>
      <c r="G126" s="101" t="s">
        <v>293</v>
      </c>
      <c r="H126" s="101" t="s">
        <v>409</v>
      </c>
      <c r="I126" s="112"/>
      <c r="J126" s="202">
        <f>J127</f>
        <v>100</v>
      </c>
    </row>
    <row r="127" spans="1:10" ht="22.5">
      <c r="A127" s="87"/>
      <c r="B127" s="169" t="s">
        <v>326</v>
      </c>
      <c r="C127" s="234">
        <v>871</v>
      </c>
      <c r="D127" s="229" t="s">
        <v>470</v>
      </c>
      <c r="E127" s="229" t="s">
        <v>465</v>
      </c>
      <c r="F127" s="116" t="s">
        <v>470</v>
      </c>
      <c r="G127" s="116" t="s">
        <v>293</v>
      </c>
      <c r="H127" s="116" t="s">
        <v>409</v>
      </c>
      <c r="I127" s="116">
        <v>200</v>
      </c>
      <c r="J127" s="189">
        <v>100</v>
      </c>
    </row>
    <row r="128" spans="1:10" ht="63.75">
      <c r="A128" s="87"/>
      <c r="B128" s="143" t="s">
        <v>116</v>
      </c>
      <c r="C128" s="147">
        <v>871</v>
      </c>
      <c r="D128" s="147" t="s">
        <v>470</v>
      </c>
      <c r="E128" s="147" t="s">
        <v>465</v>
      </c>
      <c r="F128" s="130" t="s">
        <v>470</v>
      </c>
      <c r="G128" s="130" t="s">
        <v>307</v>
      </c>
      <c r="H128" s="130"/>
      <c r="I128" s="131"/>
      <c r="J128" s="166">
        <f>J129+J131</f>
        <v>1138.5</v>
      </c>
    </row>
    <row r="129" spans="1:10" ht="74.25">
      <c r="A129" s="87"/>
      <c r="B129" s="100" t="s">
        <v>79</v>
      </c>
      <c r="C129" s="144">
        <v>871</v>
      </c>
      <c r="D129" s="144" t="s">
        <v>470</v>
      </c>
      <c r="E129" s="144" t="s">
        <v>465</v>
      </c>
      <c r="F129" s="101" t="s">
        <v>470</v>
      </c>
      <c r="G129" s="101" t="s">
        <v>307</v>
      </c>
      <c r="H129" s="101" t="s">
        <v>409</v>
      </c>
      <c r="I129" s="112"/>
      <c r="J129" s="202">
        <f>J130</f>
        <v>89.1</v>
      </c>
    </row>
    <row r="130" spans="1:10" ht="22.5">
      <c r="A130" s="87"/>
      <c r="B130" s="169" t="s">
        <v>326</v>
      </c>
      <c r="C130" s="234">
        <v>871</v>
      </c>
      <c r="D130" s="229" t="s">
        <v>470</v>
      </c>
      <c r="E130" s="229" t="s">
        <v>465</v>
      </c>
      <c r="F130" s="116" t="s">
        <v>470</v>
      </c>
      <c r="G130" s="116" t="s">
        <v>307</v>
      </c>
      <c r="H130" s="116" t="s">
        <v>409</v>
      </c>
      <c r="I130" s="116">
        <v>200</v>
      </c>
      <c r="J130" s="189">
        <v>89.1</v>
      </c>
    </row>
    <row r="131" spans="1:10" ht="63.75">
      <c r="A131" s="87"/>
      <c r="B131" s="100" t="s">
        <v>418</v>
      </c>
      <c r="C131" s="144">
        <v>871</v>
      </c>
      <c r="D131" s="144" t="s">
        <v>470</v>
      </c>
      <c r="E131" s="144" t="s">
        <v>465</v>
      </c>
      <c r="F131" s="101" t="s">
        <v>470</v>
      </c>
      <c r="G131" s="101" t="s">
        <v>307</v>
      </c>
      <c r="H131" s="101" t="s">
        <v>410</v>
      </c>
      <c r="I131" s="112"/>
      <c r="J131" s="202">
        <f>J132</f>
        <v>1049.4</v>
      </c>
    </row>
    <row r="132" spans="1:10" ht="22.5">
      <c r="A132" s="87"/>
      <c r="B132" s="169" t="s">
        <v>326</v>
      </c>
      <c r="C132" s="234">
        <v>871</v>
      </c>
      <c r="D132" s="229" t="s">
        <v>470</v>
      </c>
      <c r="E132" s="229" t="s">
        <v>465</v>
      </c>
      <c r="F132" s="116" t="s">
        <v>470</v>
      </c>
      <c r="G132" s="116" t="s">
        <v>307</v>
      </c>
      <c r="H132" s="116" t="s">
        <v>410</v>
      </c>
      <c r="I132" s="116">
        <v>200</v>
      </c>
      <c r="J132" s="189">
        <v>1049.4</v>
      </c>
    </row>
    <row r="133" spans="1:10" ht="42.75">
      <c r="A133" s="87"/>
      <c r="B133" s="135" t="s">
        <v>61</v>
      </c>
      <c r="C133" s="146">
        <v>871</v>
      </c>
      <c r="D133" s="146" t="s">
        <v>470</v>
      </c>
      <c r="E133" s="146" t="s">
        <v>465</v>
      </c>
      <c r="F133" s="98" t="s">
        <v>465</v>
      </c>
      <c r="G133" s="98"/>
      <c r="H133" s="98"/>
      <c r="I133" s="110"/>
      <c r="J133" s="151">
        <f>J134</f>
        <v>16.1</v>
      </c>
    </row>
    <row r="134" spans="1:10" ht="63.75">
      <c r="A134" s="87"/>
      <c r="B134" s="141" t="s">
        <v>81</v>
      </c>
      <c r="C134" s="147">
        <v>871</v>
      </c>
      <c r="D134" s="147" t="s">
        <v>470</v>
      </c>
      <c r="E134" s="147" t="s">
        <v>465</v>
      </c>
      <c r="F134" s="130" t="s">
        <v>465</v>
      </c>
      <c r="G134" s="130" t="s">
        <v>293</v>
      </c>
      <c r="H134" s="130"/>
      <c r="I134" s="131"/>
      <c r="J134" s="166">
        <f>J135</f>
        <v>16.1</v>
      </c>
    </row>
    <row r="135" spans="1:10" ht="74.25">
      <c r="A135" s="87"/>
      <c r="B135" s="113" t="s">
        <v>82</v>
      </c>
      <c r="C135" s="144">
        <v>871</v>
      </c>
      <c r="D135" s="144" t="s">
        <v>470</v>
      </c>
      <c r="E135" s="144" t="s">
        <v>465</v>
      </c>
      <c r="F135" s="101" t="s">
        <v>465</v>
      </c>
      <c r="G135" s="101" t="s">
        <v>293</v>
      </c>
      <c r="H135" s="101" t="s">
        <v>334</v>
      </c>
      <c r="I135" s="112"/>
      <c r="J135" s="202">
        <f>J136</f>
        <v>16.1</v>
      </c>
    </row>
    <row r="136" spans="1:10" ht="22.5">
      <c r="A136" s="87"/>
      <c r="B136" s="169" t="s">
        <v>326</v>
      </c>
      <c r="C136" s="234">
        <v>871</v>
      </c>
      <c r="D136" s="229" t="s">
        <v>470</v>
      </c>
      <c r="E136" s="116" t="s">
        <v>465</v>
      </c>
      <c r="F136" s="116" t="s">
        <v>465</v>
      </c>
      <c r="G136" s="116" t="s">
        <v>293</v>
      </c>
      <c r="H136" s="229" t="s">
        <v>334</v>
      </c>
      <c r="I136" s="125">
        <v>200</v>
      </c>
      <c r="J136" s="222">
        <v>16.1</v>
      </c>
    </row>
    <row r="137" spans="1:10" ht="12.75">
      <c r="A137" s="87"/>
      <c r="B137" s="107" t="s">
        <v>462</v>
      </c>
      <c r="C137" s="154">
        <v>871</v>
      </c>
      <c r="D137" s="96" t="s">
        <v>470</v>
      </c>
      <c r="E137" s="96" t="s">
        <v>467</v>
      </c>
      <c r="F137" s="175"/>
      <c r="G137" s="175"/>
      <c r="H137" s="175"/>
      <c r="I137" s="228"/>
      <c r="J137" s="181">
        <f>J138+J144</f>
        <v>321.2</v>
      </c>
    </row>
    <row r="138" spans="1:10" ht="42.75">
      <c r="A138" s="87"/>
      <c r="B138" s="135" t="s">
        <v>61</v>
      </c>
      <c r="C138" s="146">
        <v>871</v>
      </c>
      <c r="D138" s="146" t="s">
        <v>470</v>
      </c>
      <c r="E138" s="146" t="s">
        <v>467</v>
      </c>
      <c r="F138" s="98" t="s">
        <v>465</v>
      </c>
      <c r="G138" s="98"/>
      <c r="H138" s="98"/>
      <c r="I138" s="98"/>
      <c r="J138" s="151">
        <f>J139</f>
        <v>51.7</v>
      </c>
    </row>
    <row r="139" spans="1:10" ht="63.75">
      <c r="A139" s="87"/>
      <c r="B139" s="141" t="s">
        <v>117</v>
      </c>
      <c r="C139" s="147">
        <v>871</v>
      </c>
      <c r="D139" s="147" t="s">
        <v>470</v>
      </c>
      <c r="E139" s="147" t="s">
        <v>467</v>
      </c>
      <c r="F139" s="130" t="s">
        <v>465</v>
      </c>
      <c r="G139" s="130" t="s">
        <v>293</v>
      </c>
      <c r="H139" s="130"/>
      <c r="I139" s="130"/>
      <c r="J139" s="166">
        <f>J140+J142</f>
        <v>51.7</v>
      </c>
    </row>
    <row r="140" spans="1:10" ht="63.75">
      <c r="A140" s="87"/>
      <c r="B140" s="113" t="s">
        <v>101</v>
      </c>
      <c r="C140" s="144">
        <v>871</v>
      </c>
      <c r="D140" s="144" t="s">
        <v>470</v>
      </c>
      <c r="E140" s="144" t="s">
        <v>467</v>
      </c>
      <c r="F140" s="101" t="s">
        <v>465</v>
      </c>
      <c r="G140" s="101" t="s">
        <v>293</v>
      </c>
      <c r="H140" s="101" t="s">
        <v>333</v>
      </c>
      <c r="I140" s="101"/>
      <c r="J140" s="202">
        <f>J141</f>
        <v>2.2</v>
      </c>
    </row>
    <row r="141" spans="1:10" ht="22.5">
      <c r="A141" s="87"/>
      <c r="B141" s="169" t="s">
        <v>326</v>
      </c>
      <c r="C141" s="234">
        <v>871</v>
      </c>
      <c r="D141" s="229" t="s">
        <v>470</v>
      </c>
      <c r="E141" s="116" t="s">
        <v>467</v>
      </c>
      <c r="F141" s="116" t="s">
        <v>465</v>
      </c>
      <c r="G141" s="116" t="s">
        <v>293</v>
      </c>
      <c r="H141" s="229" t="s">
        <v>333</v>
      </c>
      <c r="I141" s="116" t="s">
        <v>287</v>
      </c>
      <c r="J141" s="156">
        <v>2.2</v>
      </c>
    </row>
    <row r="142" spans="1:10" ht="74.25">
      <c r="A142" s="87"/>
      <c r="B142" s="113" t="s">
        <v>82</v>
      </c>
      <c r="C142" s="144">
        <v>871</v>
      </c>
      <c r="D142" s="144" t="s">
        <v>470</v>
      </c>
      <c r="E142" s="144" t="s">
        <v>467</v>
      </c>
      <c r="F142" s="101" t="s">
        <v>465</v>
      </c>
      <c r="G142" s="101" t="s">
        <v>293</v>
      </c>
      <c r="H142" s="101" t="s">
        <v>334</v>
      </c>
      <c r="I142" s="101"/>
      <c r="J142" s="202">
        <f>J143</f>
        <v>49.5</v>
      </c>
    </row>
    <row r="143" spans="1:10" ht="22.5">
      <c r="A143" s="87"/>
      <c r="B143" s="169" t="s">
        <v>326</v>
      </c>
      <c r="C143" s="234">
        <v>871</v>
      </c>
      <c r="D143" s="229" t="s">
        <v>470</v>
      </c>
      <c r="E143" s="116" t="s">
        <v>467</v>
      </c>
      <c r="F143" s="116" t="s">
        <v>465</v>
      </c>
      <c r="G143" s="116" t="s">
        <v>293</v>
      </c>
      <c r="H143" s="229" t="s">
        <v>334</v>
      </c>
      <c r="I143" s="116" t="s">
        <v>287</v>
      </c>
      <c r="J143" s="156">
        <v>49.5</v>
      </c>
    </row>
    <row r="144" spans="1:10" ht="32.25">
      <c r="A144" s="87"/>
      <c r="B144" s="137" t="s">
        <v>411</v>
      </c>
      <c r="C144" s="146">
        <v>871</v>
      </c>
      <c r="D144" s="146" t="s">
        <v>470</v>
      </c>
      <c r="E144" s="146" t="s">
        <v>467</v>
      </c>
      <c r="F144" s="98" t="s">
        <v>470</v>
      </c>
      <c r="G144" s="98"/>
      <c r="H144" s="98"/>
      <c r="I144" s="98"/>
      <c r="J144" s="151">
        <f>J145</f>
        <v>269.5</v>
      </c>
    </row>
    <row r="145" spans="1:10" ht="63.75">
      <c r="A145" s="87"/>
      <c r="B145" s="141" t="s">
        <v>85</v>
      </c>
      <c r="C145" s="147">
        <v>871</v>
      </c>
      <c r="D145" s="147" t="s">
        <v>470</v>
      </c>
      <c r="E145" s="147" t="s">
        <v>467</v>
      </c>
      <c r="F145" s="130" t="s">
        <v>470</v>
      </c>
      <c r="G145" s="130" t="s">
        <v>419</v>
      </c>
      <c r="H145" s="130"/>
      <c r="I145" s="130"/>
      <c r="J145" s="166">
        <f>J146</f>
        <v>269.5</v>
      </c>
    </row>
    <row r="146" spans="1:10" ht="74.25">
      <c r="A146" s="87"/>
      <c r="B146" s="113" t="s">
        <v>86</v>
      </c>
      <c r="C146" s="144">
        <v>871</v>
      </c>
      <c r="D146" s="144" t="s">
        <v>470</v>
      </c>
      <c r="E146" s="144" t="s">
        <v>467</v>
      </c>
      <c r="F146" s="101" t="s">
        <v>470</v>
      </c>
      <c r="G146" s="101" t="s">
        <v>419</v>
      </c>
      <c r="H146" s="101" t="s">
        <v>420</v>
      </c>
      <c r="I146" s="101"/>
      <c r="J146" s="202">
        <f>J147</f>
        <v>269.5</v>
      </c>
    </row>
    <row r="147" spans="1:10" ht="22.5">
      <c r="A147" s="87"/>
      <c r="B147" s="169" t="s">
        <v>326</v>
      </c>
      <c r="C147" s="234">
        <v>871</v>
      </c>
      <c r="D147" s="125" t="s">
        <v>470</v>
      </c>
      <c r="E147" s="125" t="s">
        <v>467</v>
      </c>
      <c r="F147" s="125" t="s">
        <v>470</v>
      </c>
      <c r="G147" s="125" t="s">
        <v>419</v>
      </c>
      <c r="H147" s="125" t="s">
        <v>420</v>
      </c>
      <c r="I147" s="125">
        <v>200</v>
      </c>
      <c r="J147" s="222">
        <v>269.5</v>
      </c>
    </row>
    <row r="148" spans="1:10" ht="12.75">
      <c r="A148" s="87"/>
      <c r="B148" s="107" t="s">
        <v>463</v>
      </c>
      <c r="C148" s="154">
        <v>871</v>
      </c>
      <c r="D148" s="96" t="s">
        <v>470</v>
      </c>
      <c r="E148" s="96" t="s">
        <v>466</v>
      </c>
      <c r="F148" s="96"/>
      <c r="G148" s="96"/>
      <c r="H148" s="96"/>
      <c r="I148" s="123"/>
      <c r="J148" s="155">
        <f>J149</f>
        <v>1566.4</v>
      </c>
    </row>
    <row r="149" spans="1:10" ht="21.75">
      <c r="A149" s="87"/>
      <c r="B149" s="137" t="s">
        <v>428</v>
      </c>
      <c r="C149" s="146">
        <v>871</v>
      </c>
      <c r="D149" s="146" t="s">
        <v>470</v>
      </c>
      <c r="E149" s="146" t="s">
        <v>466</v>
      </c>
      <c r="F149" s="98" t="s">
        <v>142</v>
      </c>
      <c r="G149" s="98"/>
      <c r="H149" s="98"/>
      <c r="I149" s="98"/>
      <c r="J149" s="151">
        <f>J150+J155+J158+J161</f>
        <v>1566.4</v>
      </c>
    </row>
    <row r="150" spans="1:10" ht="45.75" customHeight="1">
      <c r="A150" s="87"/>
      <c r="B150" s="230" t="s">
        <v>87</v>
      </c>
      <c r="C150" s="232">
        <v>871</v>
      </c>
      <c r="D150" s="147" t="s">
        <v>470</v>
      </c>
      <c r="E150" s="147" t="s">
        <v>466</v>
      </c>
      <c r="F150" s="130" t="s">
        <v>142</v>
      </c>
      <c r="G150" s="130" t="s">
        <v>281</v>
      </c>
      <c r="H150" s="130"/>
      <c r="I150" s="130"/>
      <c r="J150" s="166">
        <f>J151+J153</f>
        <v>1276.4</v>
      </c>
    </row>
    <row r="151" spans="1:10" ht="63">
      <c r="A151" s="87"/>
      <c r="B151" s="231" t="s">
        <v>103</v>
      </c>
      <c r="C151" s="233">
        <v>871</v>
      </c>
      <c r="D151" s="144" t="s">
        <v>470</v>
      </c>
      <c r="E151" s="144" t="s">
        <v>466</v>
      </c>
      <c r="F151" s="101" t="s">
        <v>142</v>
      </c>
      <c r="G151" s="101" t="s">
        <v>281</v>
      </c>
      <c r="H151" s="101" t="s">
        <v>423</v>
      </c>
      <c r="I151" s="101"/>
      <c r="J151" s="202" t="str">
        <f>J152</f>
        <v>1176,4</v>
      </c>
    </row>
    <row r="152" spans="1:10" ht="22.5">
      <c r="A152" s="87"/>
      <c r="B152" s="169" t="s">
        <v>326</v>
      </c>
      <c r="C152" s="234">
        <v>871</v>
      </c>
      <c r="D152" s="245" t="s">
        <v>470</v>
      </c>
      <c r="E152" s="245" t="s">
        <v>466</v>
      </c>
      <c r="F152" s="99" t="s">
        <v>142</v>
      </c>
      <c r="G152" s="99" t="s">
        <v>281</v>
      </c>
      <c r="H152" s="99" t="s">
        <v>423</v>
      </c>
      <c r="I152" s="138">
        <v>200</v>
      </c>
      <c r="J152" s="222" t="s">
        <v>432</v>
      </c>
    </row>
    <row r="153" spans="1:10" ht="63">
      <c r="A153" s="87"/>
      <c r="B153" s="231" t="s">
        <v>88</v>
      </c>
      <c r="C153" s="233">
        <v>871</v>
      </c>
      <c r="D153" s="144" t="s">
        <v>470</v>
      </c>
      <c r="E153" s="144" t="s">
        <v>466</v>
      </c>
      <c r="F153" s="101" t="s">
        <v>142</v>
      </c>
      <c r="G153" s="101" t="s">
        <v>281</v>
      </c>
      <c r="H153" s="101" t="s">
        <v>424</v>
      </c>
      <c r="I153" s="101"/>
      <c r="J153" s="202" t="str">
        <f>J154</f>
        <v>100</v>
      </c>
    </row>
    <row r="154" spans="1:10" ht="22.5">
      <c r="A154" s="87"/>
      <c r="B154" s="169" t="s">
        <v>326</v>
      </c>
      <c r="C154" s="234">
        <v>871</v>
      </c>
      <c r="D154" s="246" t="s">
        <v>470</v>
      </c>
      <c r="E154" s="246" t="s">
        <v>466</v>
      </c>
      <c r="F154" s="116" t="s">
        <v>142</v>
      </c>
      <c r="G154" s="116" t="s">
        <v>281</v>
      </c>
      <c r="H154" s="116" t="s">
        <v>424</v>
      </c>
      <c r="I154" s="127">
        <v>200</v>
      </c>
      <c r="J154" s="222" t="s">
        <v>310</v>
      </c>
    </row>
    <row r="155" spans="1:10" ht="63">
      <c r="A155" s="87"/>
      <c r="B155" s="230" t="s">
        <v>118</v>
      </c>
      <c r="C155" s="232">
        <v>871</v>
      </c>
      <c r="D155" s="147" t="s">
        <v>470</v>
      </c>
      <c r="E155" s="147" t="s">
        <v>466</v>
      </c>
      <c r="F155" s="130" t="s">
        <v>142</v>
      </c>
      <c r="G155" s="130" t="s">
        <v>293</v>
      </c>
      <c r="H155" s="130"/>
      <c r="I155" s="130"/>
      <c r="J155" s="166" t="str">
        <f>J156</f>
        <v>100</v>
      </c>
    </row>
    <row r="156" spans="1:10" ht="63">
      <c r="A156" s="87"/>
      <c r="B156" s="231" t="s">
        <v>119</v>
      </c>
      <c r="C156" s="233">
        <v>871</v>
      </c>
      <c r="D156" s="144" t="s">
        <v>470</v>
      </c>
      <c r="E156" s="144" t="s">
        <v>466</v>
      </c>
      <c r="F156" s="101" t="s">
        <v>142</v>
      </c>
      <c r="G156" s="101" t="s">
        <v>293</v>
      </c>
      <c r="H156" s="101" t="s">
        <v>425</v>
      </c>
      <c r="I156" s="101"/>
      <c r="J156" s="202" t="str">
        <f>J157</f>
        <v>100</v>
      </c>
    </row>
    <row r="157" spans="1:10" ht="22.5">
      <c r="A157" s="87"/>
      <c r="B157" s="169" t="s">
        <v>326</v>
      </c>
      <c r="C157" s="234">
        <v>871</v>
      </c>
      <c r="D157" s="246" t="s">
        <v>470</v>
      </c>
      <c r="E157" s="246" t="s">
        <v>466</v>
      </c>
      <c r="F157" s="116" t="s">
        <v>142</v>
      </c>
      <c r="G157" s="116" t="s">
        <v>293</v>
      </c>
      <c r="H157" s="116" t="s">
        <v>425</v>
      </c>
      <c r="I157" s="125">
        <v>200</v>
      </c>
      <c r="J157" s="222" t="s">
        <v>310</v>
      </c>
    </row>
    <row r="158" spans="1:10" ht="52.5">
      <c r="A158" s="87"/>
      <c r="B158" s="230" t="s">
        <v>50</v>
      </c>
      <c r="C158" s="232">
        <v>871</v>
      </c>
      <c r="D158" s="147" t="s">
        <v>470</v>
      </c>
      <c r="E158" s="147" t="s">
        <v>466</v>
      </c>
      <c r="F158" s="130" t="s">
        <v>142</v>
      </c>
      <c r="G158" s="130" t="s">
        <v>307</v>
      </c>
      <c r="H158" s="130"/>
      <c r="I158" s="130"/>
      <c r="J158" s="166" t="str">
        <f>J159</f>
        <v>70</v>
      </c>
    </row>
    <row r="159" spans="1:10" ht="63">
      <c r="A159" s="87"/>
      <c r="B159" s="231" t="s">
        <v>120</v>
      </c>
      <c r="C159" s="233">
        <v>871</v>
      </c>
      <c r="D159" s="144" t="s">
        <v>470</v>
      </c>
      <c r="E159" s="144" t="s">
        <v>466</v>
      </c>
      <c r="F159" s="101" t="s">
        <v>142</v>
      </c>
      <c r="G159" s="101" t="s">
        <v>307</v>
      </c>
      <c r="H159" s="101" t="s">
        <v>426</v>
      </c>
      <c r="I159" s="101"/>
      <c r="J159" s="202" t="str">
        <f>J160</f>
        <v>70</v>
      </c>
    </row>
    <row r="160" spans="1:10" ht="22.5">
      <c r="A160" s="87"/>
      <c r="B160" s="169" t="s">
        <v>326</v>
      </c>
      <c r="C160" s="234">
        <v>871</v>
      </c>
      <c r="D160" s="246" t="s">
        <v>470</v>
      </c>
      <c r="E160" s="246" t="s">
        <v>466</v>
      </c>
      <c r="F160" s="116" t="s">
        <v>142</v>
      </c>
      <c r="G160" s="116" t="s">
        <v>307</v>
      </c>
      <c r="H160" s="116" t="s">
        <v>426</v>
      </c>
      <c r="I160" s="246">
        <v>200</v>
      </c>
      <c r="J160" s="222" t="s">
        <v>433</v>
      </c>
    </row>
    <row r="161" spans="1:10" ht="52.5">
      <c r="A161" s="87"/>
      <c r="B161" s="230" t="s">
        <v>121</v>
      </c>
      <c r="C161" s="232">
        <v>871</v>
      </c>
      <c r="D161" s="147" t="s">
        <v>470</v>
      </c>
      <c r="E161" s="147" t="s">
        <v>466</v>
      </c>
      <c r="F161" s="130" t="s">
        <v>142</v>
      </c>
      <c r="G161" s="130" t="s">
        <v>419</v>
      </c>
      <c r="H161" s="130"/>
      <c r="I161" s="130"/>
      <c r="J161" s="166">
        <f>J162</f>
        <v>120</v>
      </c>
    </row>
    <row r="162" spans="1:10" ht="63">
      <c r="A162" s="87"/>
      <c r="B162" s="231" t="s">
        <v>53</v>
      </c>
      <c r="C162" s="233">
        <v>871</v>
      </c>
      <c r="D162" s="144" t="s">
        <v>470</v>
      </c>
      <c r="E162" s="144" t="s">
        <v>466</v>
      </c>
      <c r="F162" s="101" t="s">
        <v>142</v>
      </c>
      <c r="G162" s="101" t="s">
        <v>419</v>
      </c>
      <c r="H162" s="101" t="s">
        <v>427</v>
      </c>
      <c r="I162" s="101"/>
      <c r="J162" s="202">
        <f>J163</f>
        <v>120</v>
      </c>
    </row>
    <row r="163" spans="1:10" ht="22.5">
      <c r="A163" s="87"/>
      <c r="B163" s="169" t="s">
        <v>326</v>
      </c>
      <c r="C163" s="234">
        <v>871</v>
      </c>
      <c r="D163" s="246" t="s">
        <v>470</v>
      </c>
      <c r="E163" s="246" t="s">
        <v>466</v>
      </c>
      <c r="F163" s="116" t="s">
        <v>142</v>
      </c>
      <c r="G163" s="116" t="s">
        <v>419</v>
      </c>
      <c r="H163" s="116" t="s">
        <v>427</v>
      </c>
      <c r="I163" s="125">
        <v>200</v>
      </c>
      <c r="J163" s="222">
        <v>120</v>
      </c>
    </row>
    <row r="164" spans="1:10" ht="12.75">
      <c r="A164" s="87"/>
      <c r="B164" s="107" t="s">
        <v>228</v>
      </c>
      <c r="C164" s="154">
        <v>871</v>
      </c>
      <c r="D164" s="96" t="s">
        <v>470</v>
      </c>
      <c r="E164" s="96" t="s">
        <v>470</v>
      </c>
      <c r="F164" s="96"/>
      <c r="G164" s="96"/>
      <c r="H164" s="96"/>
      <c r="I164" s="153"/>
      <c r="J164" s="155">
        <f>J165</f>
        <v>3518.3</v>
      </c>
    </row>
    <row r="165" spans="1:10" ht="21.75">
      <c r="A165" s="87"/>
      <c r="B165" s="137" t="s">
        <v>428</v>
      </c>
      <c r="C165" s="146">
        <v>871</v>
      </c>
      <c r="D165" s="98" t="s">
        <v>470</v>
      </c>
      <c r="E165" s="98" t="s">
        <v>470</v>
      </c>
      <c r="F165" s="98" t="s">
        <v>142</v>
      </c>
      <c r="G165" s="98"/>
      <c r="H165" s="98"/>
      <c r="I165" s="142"/>
      <c r="J165" s="151">
        <f>J166</f>
        <v>3518.3</v>
      </c>
    </row>
    <row r="166" spans="1:10" ht="53.25">
      <c r="A166" s="87"/>
      <c r="B166" s="141" t="s">
        <v>122</v>
      </c>
      <c r="C166" s="147">
        <v>871</v>
      </c>
      <c r="D166" s="147" t="s">
        <v>470</v>
      </c>
      <c r="E166" s="147" t="s">
        <v>470</v>
      </c>
      <c r="F166" s="147" t="s">
        <v>142</v>
      </c>
      <c r="G166" s="147" t="s">
        <v>434</v>
      </c>
      <c r="H166" s="147"/>
      <c r="I166" s="147"/>
      <c r="J166" s="147">
        <f>J167</f>
        <v>3518.3</v>
      </c>
    </row>
    <row r="167" spans="1:10" ht="21.75">
      <c r="A167" s="87"/>
      <c r="B167" s="113" t="s">
        <v>328</v>
      </c>
      <c r="C167" s="144">
        <v>871</v>
      </c>
      <c r="D167" s="144" t="s">
        <v>470</v>
      </c>
      <c r="E167" s="144" t="s">
        <v>470</v>
      </c>
      <c r="F167" s="144" t="s">
        <v>142</v>
      </c>
      <c r="G167" s="144" t="s">
        <v>434</v>
      </c>
      <c r="H167" s="144" t="s">
        <v>329</v>
      </c>
      <c r="I167" s="144"/>
      <c r="J167" s="144">
        <f>J168+J169</f>
        <v>3518.3</v>
      </c>
    </row>
    <row r="168" spans="1:10" ht="45">
      <c r="A168" s="87"/>
      <c r="B168" s="118" t="s">
        <v>288</v>
      </c>
      <c r="C168" s="148">
        <v>871</v>
      </c>
      <c r="D168" s="148" t="s">
        <v>470</v>
      </c>
      <c r="E168" s="148" t="s">
        <v>470</v>
      </c>
      <c r="F168" s="148" t="s">
        <v>142</v>
      </c>
      <c r="G168" s="148" t="s">
        <v>434</v>
      </c>
      <c r="H168" s="148" t="s">
        <v>329</v>
      </c>
      <c r="I168" s="148">
        <v>100</v>
      </c>
      <c r="J168" s="148">
        <v>3080.3</v>
      </c>
    </row>
    <row r="169" spans="1:10" ht="22.5">
      <c r="A169" s="87"/>
      <c r="B169" s="169" t="s">
        <v>326</v>
      </c>
      <c r="C169" s="234">
        <v>871</v>
      </c>
      <c r="D169" s="246" t="s">
        <v>470</v>
      </c>
      <c r="E169" s="246" t="s">
        <v>470</v>
      </c>
      <c r="F169" s="246" t="s">
        <v>142</v>
      </c>
      <c r="G169" s="246" t="s">
        <v>434</v>
      </c>
      <c r="H169" s="246" t="s">
        <v>329</v>
      </c>
      <c r="I169" s="246">
        <v>200</v>
      </c>
      <c r="J169" s="246">
        <v>438</v>
      </c>
    </row>
    <row r="170" spans="1:10" ht="12.75">
      <c r="A170" s="87"/>
      <c r="B170" s="191" t="s">
        <v>435</v>
      </c>
      <c r="C170" s="235">
        <v>871</v>
      </c>
      <c r="D170" s="192" t="s">
        <v>472</v>
      </c>
      <c r="E170" s="192"/>
      <c r="F170" s="192"/>
      <c r="G170" s="247"/>
      <c r="H170" s="192"/>
      <c r="I170" s="192"/>
      <c r="J170" s="248">
        <f>J171+J176</f>
        <v>98.8</v>
      </c>
    </row>
    <row r="171" spans="1:10" ht="21">
      <c r="A171" s="87"/>
      <c r="B171" s="236" t="s">
        <v>138</v>
      </c>
      <c r="C171" s="237">
        <v>871</v>
      </c>
      <c r="D171" s="154" t="s">
        <v>472</v>
      </c>
      <c r="E171" s="154" t="s">
        <v>470</v>
      </c>
      <c r="F171" s="154"/>
      <c r="G171" s="154"/>
      <c r="H171" s="154"/>
      <c r="I171" s="154"/>
      <c r="J171" s="184" t="str">
        <f>J172</f>
        <v>35</v>
      </c>
    </row>
    <row r="172" spans="1:10" ht="12.75">
      <c r="A172" s="87"/>
      <c r="B172" s="135" t="s">
        <v>439</v>
      </c>
      <c r="C172" s="146">
        <v>871</v>
      </c>
      <c r="D172" s="98" t="s">
        <v>472</v>
      </c>
      <c r="E172" s="98" t="s">
        <v>470</v>
      </c>
      <c r="F172" s="98" t="s">
        <v>290</v>
      </c>
      <c r="G172" s="98"/>
      <c r="H172" s="98"/>
      <c r="I172" s="98"/>
      <c r="J172" s="151" t="str">
        <f>J173</f>
        <v>35</v>
      </c>
    </row>
    <row r="173" spans="1:10" ht="12.75">
      <c r="A173" s="87"/>
      <c r="B173" s="141" t="s">
        <v>292</v>
      </c>
      <c r="C173" s="147">
        <v>871</v>
      </c>
      <c r="D173" s="130" t="s">
        <v>472</v>
      </c>
      <c r="E173" s="130" t="s">
        <v>470</v>
      </c>
      <c r="F173" s="130" t="s">
        <v>290</v>
      </c>
      <c r="G173" s="130" t="s">
        <v>293</v>
      </c>
      <c r="H173" s="130" t="s">
        <v>297</v>
      </c>
      <c r="I173" s="130"/>
      <c r="J173" s="166" t="str">
        <f>J174</f>
        <v>35</v>
      </c>
    </row>
    <row r="174" spans="1:10" ht="32.25">
      <c r="A174" s="87"/>
      <c r="B174" s="104" t="s">
        <v>438</v>
      </c>
      <c r="C174" s="172">
        <v>871</v>
      </c>
      <c r="D174" s="101" t="s">
        <v>472</v>
      </c>
      <c r="E174" s="101" t="s">
        <v>470</v>
      </c>
      <c r="F174" s="101" t="s">
        <v>290</v>
      </c>
      <c r="G174" s="101" t="s">
        <v>293</v>
      </c>
      <c r="H174" s="101" t="s">
        <v>436</v>
      </c>
      <c r="I174" s="101"/>
      <c r="J174" s="202" t="str">
        <f>J175</f>
        <v>35</v>
      </c>
    </row>
    <row r="175" spans="1:10" ht="22.5">
      <c r="A175" s="87"/>
      <c r="B175" s="169" t="s">
        <v>326</v>
      </c>
      <c r="C175" s="234">
        <v>871</v>
      </c>
      <c r="D175" s="116" t="s">
        <v>472</v>
      </c>
      <c r="E175" s="116" t="s">
        <v>470</v>
      </c>
      <c r="F175" s="116" t="s">
        <v>290</v>
      </c>
      <c r="G175" s="116" t="s">
        <v>293</v>
      </c>
      <c r="H175" s="116" t="s">
        <v>436</v>
      </c>
      <c r="I175" s="116" t="s">
        <v>287</v>
      </c>
      <c r="J175" s="156" t="s">
        <v>440</v>
      </c>
    </row>
    <row r="176" spans="1:10" ht="12.75">
      <c r="A176" s="87"/>
      <c r="B176" s="236" t="s">
        <v>148</v>
      </c>
      <c r="C176" s="237">
        <v>871</v>
      </c>
      <c r="D176" s="154" t="s">
        <v>472</v>
      </c>
      <c r="E176" s="154" t="s">
        <v>472</v>
      </c>
      <c r="F176" s="96"/>
      <c r="G176" s="96"/>
      <c r="H176" s="96"/>
      <c r="I176" s="154"/>
      <c r="J176" s="184">
        <f>J177</f>
        <v>63.8</v>
      </c>
    </row>
    <row r="177" spans="1:10" ht="37.5" customHeight="1">
      <c r="A177" s="87"/>
      <c r="B177" s="135" t="s">
        <v>441</v>
      </c>
      <c r="C177" s="146">
        <v>871</v>
      </c>
      <c r="D177" s="146" t="s">
        <v>472</v>
      </c>
      <c r="E177" s="146" t="s">
        <v>472</v>
      </c>
      <c r="F177" s="146" t="s">
        <v>473</v>
      </c>
      <c r="G177" s="146"/>
      <c r="H177" s="146"/>
      <c r="I177" s="146"/>
      <c r="J177" s="146">
        <f>J178</f>
        <v>63.8</v>
      </c>
    </row>
    <row r="178" spans="1:10" ht="63.75">
      <c r="A178" s="87"/>
      <c r="B178" s="141" t="s">
        <v>55</v>
      </c>
      <c r="C178" s="147">
        <v>871</v>
      </c>
      <c r="D178" s="147" t="s">
        <v>472</v>
      </c>
      <c r="E178" s="147" t="s">
        <v>472</v>
      </c>
      <c r="F178" s="147" t="s">
        <v>473</v>
      </c>
      <c r="G178" s="147" t="s">
        <v>293</v>
      </c>
      <c r="H178" s="147"/>
      <c r="I178" s="147"/>
      <c r="J178" s="147">
        <f>J179</f>
        <v>63.8</v>
      </c>
    </row>
    <row r="179" spans="1:10" ht="76.5" customHeight="1">
      <c r="A179" s="87"/>
      <c r="B179" s="113" t="s">
        <v>56</v>
      </c>
      <c r="C179" s="144">
        <v>871</v>
      </c>
      <c r="D179" s="144" t="s">
        <v>472</v>
      </c>
      <c r="E179" s="144" t="s">
        <v>472</v>
      </c>
      <c r="F179" s="144" t="s">
        <v>473</v>
      </c>
      <c r="G179" s="144" t="s">
        <v>293</v>
      </c>
      <c r="H179" s="144" t="s">
        <v>437</v>
      </c>
      <c r="I179" s="144"/>
      <c r="J179" s="144">
        <f>J180</f>
        <v>63.8</v>
      </c>
    </row>
    <row r="180" spans="1:10" ht="12.75">
      <c r="A180" s="87"/>
      <c r="B180" s="169" t="s">
        <v>444</v>
      </c>
      <c r="C180" s="234">
        <v>871</v>
      </c>
      <c r="D180" s="234" t="s">
        <v>472</v>
      </c>
      <c r="E180" s="234" t="s">
        <v>472</v>
      </c>
      <c r="F180" s="234" t="s">
        <v>473</v>
      </c>
      <c r="G180" s="234" t="s">
        <v>293</v>
      </c>
      <c r="H180" s="234" t="s">
        <v>437</v>
      </c>
      <c r="I180" s="234" t="s">
        <v>443</v>
      </c>
      <c r="J180" s="234">
        <v>63.8</v>
      </c>
    </row>
    <row r="181" spans="1:10" ht="12.75">
      <c r="A181" s="87"/>
      <c r="B181" s="191" t="s">
        <v>445</v>
      </c>
      <c r="C181" s="235">
        <v>871</v>
      </c>
      <c r="D181" s="235" t="s">
        <v>473</v>
      </c>
      <c r="E181" s="235"/>
      <c r="F181" s="238"/>
      <c r="G181" s="238"/>
      <c r="H181" s="238"/>
      <c r="I181" s="238"/>
      <c r="J181" s="239">
        <f>J182+J202</f>
        <v>3226.5</v>
      </c>
    </row>
    <row r="182" spans="1:10" ht="12.75">
      <c r="A182" s="87"/>
      <c r="B182" s="236" t="s">
        <v>474</v>
      </c>
      <c r="C182" s="237">
        <v>871</v>
      </c>
      <c r="D182" s="237" t="s">
        <v>473</v>
      </c>
      <c r="E182" s="237" t="s">
        <v>465</v>
      </c>
      <c r="F182" s="237"/>
      <c r="G182" s="237"/>
      <c r="H182" s="237"/>
      <c r="I182" s="237"/>
      <c r="J182" s="240">
        <f>J183+J190</f>
        <v>3026.5</v>
      </c>
    </row>
    <row r="183" spans="1:10" ht="12.75">
      <c r="A183" s="87"/>
      <c r="B183" s="249" t="s">
        <v>446</v>
      </c>
      <c r="C183" s="253">
        <v>871</v>
      </c>
      <c r="D183" s="253" t="s">
        <v>473</v>
      </c>
      <c r="E183" s="253" t="s">
        <v>465</v>
      </c>
      <c r="F183" s="250" t="s">
        <v>472</v>
      </c>
      <c r="G183" s="250"/>
      <c r="H183" s="250"/>
      <c r="I183" s="250"/>
      <c r="J183" s="254">
        <f>J184</f>
        <v>2432.5</v>
      </c>
    </row>
    <row r="184" spans="1:10" ht="21.75">
      <c r="A184" s="87"/>
      <c r="B184" s="251" t="s">
        <v>447</v>
      </c>
      <c r="C184" s="157">
        <v>871</v>
      </c>
      <c r="D184" s="157" t="s">
        <v>473</v>
      </c>
      <c r="E184" s="157" t="s">
        <v>465</v>
      </c>
      <c r="F184" s="98" t="s">
        <v>472</v>
      </c>
      <c r="G184" s="98"/>
      <c r="H184" s="98"/>
      <c r="I184" s="98"/>
      <c r="J184" s="151">
        <f>J185</f>
        <v>2432.5</v>
      </c>
    </row>
    <row r="185" spans="1:10" ht="63.75">
      <c r="A185" s="87"/>
      <c r="B185" s="141" t="s">
        <v>448</v>
      </c>
      <c r="C185" s="147">
        <v>871</v>
      </c>
      <c r="D185" s="165" t="s">
        <v>473</v>
      </c>
      <c r="E185" s="165" t="s">
        <v>465</v>
      </c>
      <c r="F185" s="130" t="s">
        <v>472</v>
      </c>
      <c r="G185" s="130" t="s">
        <v>293</v>
      </c>
      <c r="H185" s="130"/>
      <c r="I185" s="130"/>
      <c r="J185" s="166">
        <f>J186</f>
        <v>2432.5</v>
      </c>
    </row>
    <row r="186" spans="1:10" ht="21.75">
      <c r="A186" s="87"/>
      <c r="B186" s="104" t="s">
        <v>328</v>
      </c>
      <c r="C186" s="172">
        <v>871</v>
      </c>
      <c r="D186" s="172" t="s">
        <v>473</v>
      </c>
      <c r="E186" s="172" t="s">
        <v>465</v>
      </c>
      <c r="F186" s="101" t="s">
        <v>472</v>
      </c>
      <c r="G186" s="101" t="s">
        <v>293</v>
      </c>
      <c r="H186" s="101" t="s">
        <v>329</v>
      </c>
      <c r="I186" s="101"/>
      <c r="J186" s="202">
        <f>J187+J188+J189</f>
        <v>2432.5</v>
      </c>
    </row>
    <row r="187" spans="1:10" ht="45">
      <c r="A187" s="87"/>
      <c r="B187" s="118" t="s">
        <v>288</v>
      </c>
      <c r="C187" s="148">
        <v>871</v>
      </c>
      <c r="D187" s="116" t="s">
        <v>473</v>
      </c>
      <c r="E187" s="116" t="s">
        <v>465</v>
      </c>
      <c r="F187" s="116" t="s">
        <v>472</v>
      </c>
      <c r="G187" s="116" t="s">
        <v>293</v>
      </c>
      <c r="H187" s="116" t="s">
        <v>329</v>
      </c>
      <c r="I187" s="125">
        <v>100</v>
      </c>
      <c r="J187" s="222">
        <v>1208.4</v>
      </c>
    </row>
    <row r="188" spans="1:10" ht="22.5">
      <c r="A188" s="87"/>
      <c r="B188" s="169" t="s">
        <v>326</v>
      </c>
      <c r="C188" s="234">
        <v>871</v>
      </c>
      <c r="D188" s="116" t="s">
        <v>473</v>
      </c>
      <c r="E188" s="116" t="s">
        <v>465</v>
      </c>
      <c r="F188" s="116" t="s">
        <v>472</v>
      </c>
      <c r="G188" s="116" t="s">
        <v>293</v>
      </c>
      <c r="H188" s="116" t="s">
        <v>329</v>
      </c>
      <c r="I188" s="125">
        <v>200</v>
      </c>
      <c r="J188" s="222">
        <v>1105</v>
      </c>
    </row>
    <row r="189" spans="1:10" ht="12.75">
      <c r="A189" s="87"/>
      <c r="B189" s="117" t="s">
        <v>314</v>
      </c>
      <c r="C189" s="127">
        <v>871</v>
      </c>
      <c r="D189" s="116" t="s">
        <v>473</v>
      </c>
      <c r="E189" s="116" t="s">
        <v>465</v>
      </c>
      <c r="F189" s="116" t="s">
        <v>472</v>
      </c>
      <c r="G189" s="116" t="s">
        <v>293</v>
      </c>
      <c r="H189" s="116" t="s">
        <v>329</v>
      </c>
      <c r="I189" s="125">
        <v>800</v>
      </c>
      <c r="J189" s="222">
        <v>119.1</v>
      </c>
    </row>
    <row r="190" spans="1:10" ht="12.75">
      <c r="A190" s="87"/>
      <c r="B190" s="255" t="s">
        <v>449</v>
      </c>
      <c r="C190" s="312">
        <v>871</v>
      </c>
      <c r="D190" s="256" t="s">
        <v>473</v>
      </c>
      <c r="E190" s="256" t="s">
        <v>465</v>
      </c>
      <c r="F190" s="257"/>
      <c r="G190" s="257"/>
      <c r="H190" s="257"/>
      <c r="I190" s="257"/>
      <c r="J190" s="254">
        <f>J191+J196</f>
        <v>594</v>
      </c>
    </row>
    <row r="191" spans="1:10" ht="21.75">
      <c r="A191" s="87"/>
      <c r="B191" s="251" t="s">
        <v>447</v>
      </c>
      <c r="C191" s="157">
        <v>871</v>
      </c>
      <c r="D191" s="98" t="s">
        <v>473</v>
      </c>
      <c r="E191" s="98" t="s">
        <v>465</v>
      </c>
      <c r="F191" s="98" t="s">
        <v>472</v>
      </c>
      <c r="G191" s="98"/>
      <c r="H191" s="98"/>
      <c r="I191" s="98"/>
      <c r="J191" s="151">
        <f>J192</f>
        <v>440.59999999999997</v>
      </c>
    </row>
    <row r="192" spans="1:10" ht="42.75">
      <c r="A192" s="87"/>
      <c r="B192" s="252" t="s">
        <v>450</v>
      </c>
      <c r="C192" s="165">
        <v>871</v>
      </c>
      <c r="D192" s="130" t="s">
        <v>473</v>
      </c>
      <c r="E192" s="130" t="s">
        <v>465</v>
      </c>
      <c r="F192" s="130" t="s">
        <v>472</v>
      </c>
      <c r="G192" s="130" t="s">
        <v>281</v>
      </c>
      <c r="H192" s="130"/>
      <c r="I192" s="130"/>
      <c r="J192" s="166">
        <f>J193</f>
        <v>440.59999999999997</v>
      </c>
    </row>
    <row r="193" spans="1:10" ht="21.75">
      <c r="A193" s="87"/>
      <c r="B193" s="104" t="s">
        <v>328</v>
      </c>
      <c r="C193" s="172">
        <v>871</v>
      </c>
      <c r="D193" s="101" t="s">
        <v>473</v>
      </c>
      <c r="E193" s="101" t="s">
        <v>465</v>
      </c>
      <c r="F193" s="101" t="s">
        <v>472</v>
      </c>
      <c r="G193" s="101" t="s">
        <v>281</v>
      </c>
      <c r="H193" s="101" t="s">
        <v>329</v>
      </c>
      <c r="I193" s="126"/>
      <c r="J193" s="202">
        <f>J194+J195</f>
        <v>440.59999999999997</v>
      </c>
    </row>
    <row r="194" spans="1:10" ht="45">
      <c r="A194" s="87"/>
      <c r="B194" s="118" t="s">
        <v>288</v>
      </c>
      <c r="C194" s="148">
        <v>871</v>
      </c>
      <c r="D194" s="116" t="s">
        <v>473</v>
      </c>
      <c r="E194" s="116" t="s">
        <v>465</v>
      </c>
      <c r="F194" s="116" t="s">
        <v>472</v>
      </c>
      <c r="G194" s="116" t="s">
        <v>281</v>
      </c>
      <c r="H194" s="116" t="s">
        <v>329</v>
      </c>
      <c r="I194" s="125">
        <v>100</v>
      </c>
      <c r="J194" s="222">
        <v>379.2</v>
      </c>
    </row>
    <row r="195" spans="1:10" ht="22.5">
      <c r="A195" s="87"/>
      <c r="B195" s="169" t="s">
        <v>326</v>
      </c>
      <c r="C195" s="234">
        <v>871</v>
      </c>
      <c r="D195" s="116" t="s">
        <v>473</v>
      </c>
      <c r="E195" s="116" t="s">
        <v>465</v>
      </c>
      <c r="F195" s="116" t="s">
        <v>472</v>
      </c>
      <c r="G195" s="116" t="s">
        <v>281</v>
      </c>
      <c r="H195" s="116" t="s">
        <v>329</v>
      </c>
      <c r="I195" s="125">
        <v>200</v>
      </c>
      <c r="J195" s="222">
        <v>61.4</v>
      </c>
    </row>
    <row r="196" spans="1:10" ht="12.75">
      <c r="A196" s="87"/>
      <c r="B196" s="258" t="s">
        <v>365</v>
      </c>
      <c r="C196" s="313">
        <v>871</v>
      </c>
      <c r="D196" s="176" t="s">
        <v>473</v>
      </c>
      <c r="E196" s="176" t="s">
        <v>465</v>
      </c>
      <c r="F196" s="176" t="s">
        <v>230</v>
      </c>
      <c r="G196" s="176"/>
      <c r="H196" s="176"/>
      <c r="I196" s="176"/>
      <c r="J196" s="182">
        <f>J197</f>
        <v>153.4</v>
      </c>
    </row>
    <row r="197" spans="1:10" ht="12.75">
      <c r="A197" s="87"/>
      <c r="B197" s="264" t="s">
        <v>367</v>
      </c>
      <c r="C197" s="314">
        <v>871</v>
      </c>
      <c r="D197" s="214" t="s">
        <v>473</v>
      </c>
      <c r="E197" s="214" t="s">
        <v>465</v>
      </c>
      <c r="F197" s="214" t="s">
        <v>230</v>
      </c>
      <c r="G197" s="214" t="s">
        <v>368</v>
      </c>
      <c r="H197" s="214"/>
      <c r="I197" s="214"/>
      <c r="J197" s="215">
        <f>J198+J200</f>
        <v>153.4</v>
      </c>
    </row>
    <row r="198" spans="1:10" ht="53.25">
      <c r="A198" s="87"/>
      <c r="B198" s="261" t="s">
        <v>451</v>
      </c>
      <c r="C198" s="223">
        <v>871</v>
      </c>
      <c r="D198" s="262" t="s">
        <v>473</v>
      </c>
      <c r="E198" s="262" t="s">
        <v>465</v>
      </c>
      <c r="F198" s="262" t="s">
        <v>230</v>
      </c>
      <c r="G198" s="262" t="s">
        <v>368</v>
      </c>
      <c r="H198" s="262" t="s">
        <v>452</v>
      </c>
      <c r="I198" s="262"/>
      <c r="J198" s="263">
        <f>J199</f>
        <v>140.5</v>
      </c>
    </row>
    <row r="199" spans="1:10" ht="12.75">
      <c r="A199" s="87"/>
      <c r="B199" s="259" t="s">
        <v>453</v>
      </c>
      <c r="C199" s="315">
        <v>871</v>
      </c>
      <c r="D199" s="179" t="s">
        <v>473</v>
      </c>
      <c r="E199" s="179" t="s">
        <v>465</v>
      </c>
      <c r="F199" s="179" t="s">
        <v>230</v>
      </c>
      <c r="G199" s="179" t="s">
        <v>368</v>
      </c>
      <c r="H199" s="179" t="s">
        <v>452</v>
      </c>
      <c r="I199" s="179" t="s">
        <v>443</v>
      </c>
      <c r="J199" s="180">
        <v>140.5</v>
      </c>
    </row>
    <row r="200" spans="1:10" ht="12.75">
      <c r="A200" s="87"/>
      <c r="B200" s="261" t="s">
        <v>454</v>
      </c>
      <c r="C200" s="223">
        <v>871</v>
      </c>
      <c r="D200" s="262" t="s">
        <v>473</v>
      </c>
      <c r="E200" s="262" t="s">
        <v>465</v>
      </c>
      <c r="F200" s="262" t="s">
        <v>230</v>
      </c>
      <c r="G200" s="262" t="s">
        <v>368</v>
      </c>
      <c r="H200" s="262" t="s">
        <v>455</v>
      </c>
      <c r="I200" s="262"/>
      <c r="J200" s="263">
        <f>J201</f>
        <v>12.9</v>
      </c>
    </row>
    <row r="201" spans="1:10" ht="45">
      <c r="A201" s="87"/>
      <c r="B201" s="177" t="s">
        <v>456</v>
      </c>
      <c r="C201" s="317">
        <v>871</v>
      </c>
      <c r="D201" s="179" t="s">
        <v>473</v>
      </c>
      <c r="E201" s="179" t="s">
        <v>465</v>
      </c>
      <c r="F201" s="179" t="s">
        <v>230</v>
      </c>
      <c r="G201" s="179" t="s">
        <v>368</v>
      </c>
      <c r="H201" s="179" t="s">
        <v>455</v>
      </c>
      <c r="I201" s="179" t="s">
        <v>310</v>
      </c>
      <c r="J201" s="180">
        <v>12.9</v>
      </c>
    </row>
    <row r="202" spans="1:10" ht="12.75">
      <c r="A202" s="87"/>
      <c r="B202" s="260" t="s">
        <v>457</v>
      </c>
      <c r="C202" s="145">
        <v>871</v>
      </c>
      <c r="D202" s="96" t="s">
        <v>473</v>
      </c>
      <c r="E202" s="96" t="s">
        <v>469</v>
      </c>
      <c r="F202" s="96"/>
      <c r="G202" s="96"/>
      <c r="H202" s="96"/>
      <c r="I202" s="96"/>
      <c r="J202" s="155">
        <f>J203</f>
        <v>200</v>
      </c>
    </row>
    <row r="203" spans="1:10" ht="21.75">
      <c r="A203" s="87"/>
      <c r="B203" s="251" t="s">
        <v>447</v>
      </c>
      <c r="C203" s="157">
        <v>871</v>
      </c>
      <c r="D203" s="98" t="s">
        <v>473</v>
      </c>
      <c r="E203" s="98" t="s">
        <v>469</v>
      </c>
      <c r="F203" s="98" t="s">
        <v>472</v>
      </c>
      <c r="G203" s="98"/>
      <c r="H203" s="98"/>
      <c r="I203" s="98"/>
      <c r="J203" s="151">
        <f>J204</f>
        <v>200</v>
      </c>
    </row>
    <row r="204" spans="1:10" ht="52.5">
      <c r="A204" s="87"/>
      <c r="B204" s="230" t="s">
        <v>57</v>
      </c>
      <c r="C204" s="232">
        <v>871</v>
      </c>
      <c r="D204" s="130" t="s">
        <v>473</v>
      </c>
      <c r="E204" s="130" t="s">
        <v>469</v>
      </c>
      <c r="F204" s="130" t="s">
        <v>472</v>
      </c>
      <c r="G204" s="130" t="s">
        <v>307</v>
      </c>
      <c r="H204" s="130"/>
      <c r="I204" s="130"/>
      <c r="J204" s="166">
        <f>J205</f>
        <v>200</v>
      </c>
    </row>
    <row r="205" spans="1:10" ht="12.75">
      <c r="A205" s="87"/>
      <c r="B205" s="104" t="s">
        <v>458</v>
      </c>
      <c r="C205" s="172">
        <v>871</v>
      </c>
      <c r="D205" s="101" t="s">
        <v>473</v>
      </c>
      <c r="E205" s="101" t="s">
        <v>469</v>
      </c>
      <c r="F205" s="101" t="s">
        <v>472</v>
      </c>
      <c r="G205" s="101" t="s">
        <v>307</v>
      </c>
      <c r="H205" s="101" t="s">
        <v>459</v>
      </c>
      <c r="I205" s="101"/>
      <c r="J205" s="202">
        <f>J206</f>
        <v>200</v>
      </c>
    </row>
    <row r="206" spans="1:10" ht="22.5">
      <c r="A206" s="87"/>
      <c r="B206" s="169" t="s">
        <v>326</v>
      </c>
      <c r="C206" s="234">
        <v>871</v>
      </c>
      <c r="D206" s="116" t="s">
        <v>473</v>
      </c>
      <c r="E206" s="116" t="s">
        <v>469</v>
      </c>
      <c r="F206" s="116" t="s">
        <v>472</v>
      </c>
      <c r="G206" s="116" t="s">
        <v>307</v>
      </c>
      <c r="H206" s="116" t="s">
        <v>459</v>
      </c>
      <c r="I206" s="125">
        <v>200</v>
      </c>
      <c r="J206" s="222">
        <v>200</v>
      </c>
    </row>
    <row r="207" spans="1:10" ht="12.75">
      <c r="A207" s="87"/>
      <c r="B207" s="319" t="s">
        <v>347</v>
      </c>
      <c r="C207" s="318">
        <v>871</v>
      </c>
      <c r="D207" s="235" t="s">
        <v>149</v>
      </c>
      <c r="E207" s="238"/>
      <c r="F207" s="95"/>
      <c r="G207" s="95"/>
      <c r="H207" s="95"/>
      <c r="I207" s="95"/>
      <c r="J207" s="217">
        <f>J208</f>
        <v>2223.9</v>
      </c>
    </row>
    <row r="208" spans="1:10" ht="12.75">
      <c r="A208" s="87"/>
      <c r="B208" s="134" t="s">
        <v>348</v>
      </c>
      <c r="C208" s="145">
        <v>871</v>
      </c>
      <c r="D208" s="237" t="s">
        <v>149</v>
      </c>
      <c r="E208" s="237" t="s">
        <v>465</v>
      </c>
      <c r="F208" s="96"/>
      <c r="G208" s="96"/>
      <c r="H208" s="96"/>
      <c r="I208" s="96"/>
      <c r="J208" s="155">
        <f>J209</f>
        <v>2223.9</v>
      </c>
    </row>
    <row r="209" spans="1:10" ht="42.75">
      <c r="A209" s="87"/>
      <c r="B209" s="137" t="s">
        <v>441</v>
      </c>
      <c r="C209" s="146">
        <v>871</v>
      </c>
      <c r="D209" s="98" t="s">
        <v>149</v>
      </c>
      <c r="E209" s="98" t="s">
        <v>465</v>
      </c>
      <c r="F209" s="98" t="s">
        <v>473</v>
      </c>
      <c r="G209" s="98"/>
      <c r="H209" s="98"/>
      <c r="I209" s="98"/>
      <c r="J209" s="151">
        <f>J210</f>
        <v>2223.9</v>
      </c>
    </row>
    <row r="210" spans="1:10" ht="63.75">
      <c r="A210" s="87"/>
      <c r="B210" s="143" t="s">
        <v>123</v>
      </c>
      <c r="C210" s="147">
        <v>871</v>
      </c>
      <c r="D210" s="130" t="s">
        <v>149</v>
      </c>
      <c r="E210" s="130" t="s">
        <v>465</v>
      </c>
      <c r="F210" s="130" t="s">
        <v>473</v>
      </c>
      <c r="G210" s="130" t="s">
        <v>281</v>
      </c>
      <c r="H210" s="130"/>
      <c r="I210" s="130"/>
      <c r="J210" s="166">
        <f>J211</f>
        <v>2223.9</v>
      </c>
    </row>
    <row r="211" spans="1:10" ht="12.75">
      <c r="A211" s="87"/>
      <c r="B211" s="265" t="s">
        <v>349</v>
      </c>
      <c r="C211" s="316">
        <v>871</v>
      </c>
      <c r="D211" s="266" t="s">
        <v>149</v>
      </c>
      <c r="E211" s="266" t="s">
        <v>465</v>
      </c>
      <c r="F211" s="266" t="s">
        <v>473</v>
      </c>
      <c r="G211" s="266" t="s">
        <v>281</v>
      </c>
      <c r="H211" s="266"/>
      <c r="I211" s="266"/>
      <c r="J211" s="268">
        <f>J212</f>
        <v>2223.9</v>
      </c>
    </row>
    <row r="212" spans="1:10" ht="21.75">
      <c r="A212" s="87"/>
      <c r="B212" s="100" t="s">
        <v>328</v>
      </c>
      <c r="C212" s="144">
        <v>871</v>
      </c>
      <c r="D212" s="101" t="s">
        <v>149</v>
      </c>
      <c r="E212" s="101" t="s">
        <v>465</v>
      </c>
      <c r="F212" s="101" t="s">
        <v>473</v>
      </c>
      <c r="G212" s="101" t="s">
        <v>281</v>
      </c>
      <c r="H212" s="101" t="s">
        <v>329</v>
      </c>
      <c r="I212" s="101"/>
      <c r="J212" s="202">
        <f>J213+J214+J215</f>
        <v>2223.9</v>
      </c>
    </row>
    <row r="213" spans="1:10" ht="45">
      <c r="A213" s="87"/>
      <c r="B213" s="118" t="s">
        <v>288</v>
      </c>
      <c r="C213" s="148">
        <v>871</v>
      </c>
      <c r="D213" s="116" t="s">
        <v>149</v>
      </c>
      <c r="E213" s="116" t="s">
        <v>465</v>
      </c>
      <c r="F213" s="116" t="s">
        <v>473</v>
      </c>
      <c r="G213" s="116" t="s">
        <v>281</v>
      </c>
      <c r="H213" s="116" t="s">
        <v>329</v>
      </c>
      <c r="I213" s="125">
        <v>100</v>
      </c>
      <c r="J213" s="222">
        <v>1790.8</v>
      </c>
    </row>
    <row r="214" spans="1:10" ht="22.5">
      <c r="A214" s="87"/>
      <c r="B214" s="169" t="s">
        <v>326</v>
      </c>
      <c r="C214" s="234">
        <v>871</v>
      </c>
      <c r="D214" s="116" t="s">
        <v>149</v>
      </c>
      <c r="E214" s="116" t="s">
        <v>465</v>
      </c>
      <c r="F214" s="116" t="s">
        <v>473</v>
      </c>
      <c r="G214" s="116" t="s">
        <v>281</v>
      </c>
      <c r="H214" s="116" t="s">
        <v>329</v>
      </c>
      <c r="I214" s="125">
        <v>200</v>
      </c>
      <c r="J214" s="222">
        <v>432</v>
      </c>
    </row>
    <row r="215" spans="1:10" ht="12.75">
      <c r="A215" s="87"/>
      <c r="B215" s="117" t="s">
        <v>314</v>
      </c>
      <c r="C215" s="127">
        <v>871</v>
      </c>
      <c r="D215" s="116" t="s">
        <v>149</v>
      </c>
      <c r="E215" s="116" t="s">
        <v>465</v>
      </c>
      <c r="F215" s="116" t="s">
        <v>473</v>
      </c>
      <c r="G215" s="116" t="s">
        <v>281</v>
      </c>
      <c r="H215" s="116" t="s">
        <v>329</v>
      </c>
      <c r="I215" s="125">
        <v>800</v>
      </c>
      <c r="J215" s="222">
        <v>1.1</v>
      </c>
    </row>
    <row r="216" spans="1:10" ht="13.5" customHeight="1">
      <c r="A216" s="290">
        <v>2</v>
      </c>
      <c r="B216" s="296" t="s">
        <v>360</v>
      </c>
      <c r="C216" s="297">
        <v>872</v>
      </c>
      <c r="D216" s="538"/>
      <c r="E216" s="539"/>
      <c r="F216" s="539"/>
      <c r="G216" s="539"/>
      <c r="H216" s="539"/>
      <c r="I216" s="540"/>
      <c r="J216" s="298">
        <f>J217</f>
        <v>369.3</v>
      </c>
    </row>
    <row r="217" spans="1:10" ht="13.5" customHeight="1">
      <c r="A217" s="87"/>
      <c r="B217" s="102" t="s">
        <v>277</v>
      </c>
      <c r="C217" s="299" t="s">
        <v>361</v>
      </c>
      <c r="D217" s="95" t="s">
        <v>465</v>
      </c>
      <c r="E217" s="95"/>
      <c r="F217" s="95"/>
      <c r="G217" s="95"/>
      <c r="H217" s="95"/>
      <c r="I217" s="114"/>
      <c r="J217" s="217">
        <f>J218+J225</f>
        <v>369.3</v>
      </c>
    </row>
    <row r="218" spans="1:10" s="295" customFormat="1" ht="34.5" customHeight="1">
      <c r="A218" s="294"/>
      <c r="B218" s="107" t="s">
        <v>150</v>
      </c>
      <c r="C218" s="154" t="s">
        <v>361</v>
      </c>
      <c r="D218" s="96" t="s">
        <v>465</v>
      </c>
      <c r="E218" s="96" t="s">
        <v>466</v>
      </c>
      <c r="F218" s="96"/>
      <c r="G218" s="96"/>
      <c r="H218" s="96"/>
      <c r="I218" s="115"/>
      <c r="J218" s="155">
        <f>J219</f>
        <v>269.3</v>
      </c>
    </row>
    <row r="219" spans="1:10" s="295" customFormat="1" ht="30.75" customHeight="1">
      <c r="A219" s="294"/>
      <c r="B219" s="103" t="s">
        <v>278</v>
      </c>
      <c r="C219" s="300" t="s">
        <v>361</v>
      </c>
      <c r="D219" s="98" t="s">
        <v>465</v>
      </c>
      <c r="E219" s="98" t="s">
        <v>466</v>
      </c>
      <c r="F219" s="98" t="s">
        <v>279</v>
      </c>
      <c r="G219" s="98"/>
      <c r="H219" s="98"/>
      <c r="I219" s="110"/>
      <c r="J219" s="159">
        <f>J220</f>
        <v>269.3</v>
      </c>
    </row>
    <row r="220" spans="1:10" s="295" customFormat="1" ht="30.75" customHeight="1">
      <c r="A220" s="294"/>
      <c r="B220" s="129" t="s">
        <v>284</v>
      </c>
      <c r="C220" s="301" t="s">
        <v>361</v>
      </c>
      <c r="D220" s="130" t="s">
        <v>465</v>
      </c>
      <c r="E220" s="130" t="s">
        <v>466</v>
      </c>
      <c r="F220" s="130" t="s">
        <v>279</v>
      </c>
      <c r="G220" s="130" t="s">
        <v>281</v>
      </c>
      <c r="H220" s="130"/>
      <c r="I220" s="131"/>
      <c r="J220" s="161">
        <f>J221+J223</f>
        <v>269.3</v>
      </c>
    </row>
    <row r="221" spans="1:10" s="295" customFormat="1" ht="30.75" customHeight="1">
      <c r="A221" s="294"/>
      <c r="B221" s="128" t="s">
        <v>282</v>
      </c>
      <c r="C221" s="162" t="s">
        <v>361</v>
      </c>
      <c r="D221" s="112" t="s">
        <v>465</v>
      </c>
      <c r="E221" s="112" t="s">
        <v>466</v>
      </c>
      <c r="F221" s="112" t="s">
        <v>279</v>
      </c>
      <c r="G221" s="112" t="s">
        <v>281</v>
      </c>
      <c r="H221" s="112" t="s">
        <v>283</v>
      </c>
      <c r="I221" s="112"/>
      <c r="J221" s="163">
        <f>J222</f>
        <v>259.2</v>
      </c>
    </row>
    <row r="222" spans="1:10" s="295" customFormat="1" ht="46.5" customHeight="1">
      <c r="A222" s="294"/>
      <c r="B222" s="118" t="s">
        <v>288</v>
      </c>
      <c r="C222" s="148" t="s">
        <v>361</v>
      </c>
      <c r="D222" s="116" t="s">
        <v>465</v>
      </c>
      <c r="E222" s="116" t="s">
        <v>466</v>
      </c>
      <c r="F222" s="116" t="s">
        <v>279</v>
      </c>
      <c r="G222" s="116" t="s">
        <v>281</v>
      </c>
      <c r="H222" s="116" t="s">
        <v>283</v>
      </c>
      <c r="I222" s="116">
        <v>100</v>
      </c>
      <c r="J222" s="156">
        <v>259.2</v>
      </c>
    </row>
    <row r="223" spans="1:10" s="295" customFormat="1" ht="30.75" customHeight="1">
      <c r="A223" s="294"/>
      <c r="B223" s="133" t="s">
        <v>286</v>
      </c>
      <c r="C223" s="241" t="s">
        <v>361</v>
      </c>
      <c r="D223" s="112" t="s">
        <v>465</v>
      </c>
      <c r="E223" s="112" t="s">
        <v>466</v>
      </c>
      <c r="F223" s="112" t="s">
        <v>279</v>
      </c>
      <c r="G223" s="112" t="s">
        <v>281</v>
      </c>
      <c r="H223" s="112" t="s">
        <v>285</v>
      </c>
      <c r="I223" s="112"/>
      <c r="J223" s="163">
        <f>J224</f>
        <v>10.1</v>
      </c>
    </row>
    <row r="224" spans="1:10" s="295" customFormat="1" ht="14.25" customHeight="1">
      <c r="A224" s="294"/>
      <c r="B224" s="108" t="s">
        <v>312</v>
      </c>
      <c r="C224" s="111" t="s">
        <v>361</v>
      </c>
      <c r="D224" s="116" t="s">
        <v>465</v>
      </c>
      <c r="E224" s="116" t="s">
        <v>466</v>
      </c>
      <c r="F224" s="116" t="s">
        <v>279</v>
      </c>
      <c r="G224" s="116" t="s">
        <v>281</v>
      </c>
      <c r="H224" s="116" t="s">
        <v>285</v>
      </c>
      <c r="I224" s="111" t="s">
        <v>287</v>
      </c>
      <c r="J224" s="222">
        <v>10.1</v>
      </c>
    </row>
    <row r="225" spans="1:10" s="295" customFormat="1" ht="13.5" customHeight="1">
      <c r="A225" s="294"/>
      <c r="B225" s="134" t="s">
        <v>475</v>
      </c>
      <c r="C225" s="145" t="s">
        <v>361</v>
      </c>
      <c r="D225" s="96" t="s">
        <v>465</v>
      </c>
      <c r="E225" s="96" t="s">
        <v>327</v>
      </c>
      <c r="F225" s="96"/>
      <c r="G225" s="96"/>
      <c r="H225" s="96"/>
      <c r="I225" s="123"/>
      <c r="J225" s="155">
        <f>J226</f>
        <v>100</v>
      </c>
    </row>
    <row r="226" spans="1:10" s="295" customFormat="1" ht="21" customHeight="1">
      <c r="A226" s="294"/>
      <c r="B226" s="97" t="s">
        <v>278</v>
      </c>
      <c r="C226" s="302" t="s">
        <v>361</v>
      </c>
      <c r="D226" s="98" t="s">
        <v>465</v>
      </c>
      <c r="E226" s="98" t="s">
        <v>327</v>
      </c>
      <c r="F226" s="98" t="s">
        <v>279</v>
      </c>
      <c r="G226" s="98"/>
      <c r="H226" s="98"/>
      <c r="I226" s="110"/>
      <c r="J226" s="151">
        <f>J227</f>
        <v>100</v>
      </c>
    </row>
    <row r="227" spans="1:10" s="295" customFormat="1" ht="19.5" customHeight="1">
      <c r="A227" s="294"/>
      <c r="B227" s="171" t="s">
        <v>280</v>
      </c>
      <c r="C227" s="303" t="s">
        <v>361</v>
      </c>
      <c r="D227" s="130" t="s">
        <v>465</v>
      </c>
      <c r="E227" s="130" t="s">
        <v>327</v>
      </c>
      <c r="F227" s="130" t="s">
        <v>279</v>
      </c>
      <c r="G227" s="130" t="s">
        <v>281</v>
      </c>
      <c r="H227" s="130"/>
      <c r="I227" s="131"/>
      <c r="J227" s="166">
        <f>J228</f>
        <v>100</v>
      </c>
    </row>
    <row r="228" spans="1:10" s="295" customFormat="1" ht="39.75" customHeight="1">
      <c r="A228" s="294"/>
      <c r="B228" s="113" t="s">
        <v>339</v>
      </c>
      <c r="C228" s="144" t="s">
        <v>361</v>
      </c>
      <c r="D228" s="101" t="s">
        <v>465</v>
      </c>
      <c r="E228" s="101" t="s">
        <v>327</v>
      </c>
      <c r="F228" s="101" t="s">
        <v>279</v>
      </c>
      <c r="G228" s="101" t="s">
        <v>281</v>
      </c>
      <c r="H228" s="101" t="s">
        <v>330</v>
      </c>
      <c r="I228" s="112"/>
      <c r="J228" s="202">
        <f>J229</f>
        <v>100</v>
      </c>
    </row>
    <row r="229" spans="1:10" s="295" customFormat="1" ht="30" customHeight="1">
      <c r="A229" s="294"/>
      <c r="B229" s="169" t="s">
        <v>326</v>
      </c>
      <c r="C229" s="234" t="s">
        <v>361</v>
      </c>
      <c r="D229" s="116" t="s">
        <v>465</v>
      </c>
      <c r="E229" s="116" t="s">
        <v>327</v>
      </c>
      <c r="F229" s="116" t="s">
        <v>279</v>
      </c>
      <c r="G229" s="116" t="s">
        <v>281</v>
      </c>
      <c r="H229" s="116" t="s">
        <v>330</v>
      </c>
      <c r="I229" s="116">
        <v>200</v>
      </c>
      <c r="J229" s="156">
        <v>100</v>
      </c>
    </row>
    <row r="230" spans="1:10" ht="12.75">
      <c r="A230" s="87"/>
      <c r="B230" s="139" t="s">
        <v>350</v>
      </c>
      <c r="C230" s="139"/>
      <c r="D230" s="139"/>
      <c r="E230" s="139"/>
      <c r="F230" s="139"/>
      <c r="G230" s="139"/>
      <c r="H230" s="139"/>
      <c r="I230" s="139"/>
      <c r="J230" s="269">
        <f>J216+J9</f>
        <v>21969.2</v>
      </c>
    </row>
    <row r="231" spans="2:10" ht="12.75">
      <c r="B231" s="119"/>
      <c r="C231" s="119"/>
      <c r="D231" s="121"/>
      <c r="E231" s="121"/>
      <c r="F231" s="121"/>
      <c r="G231" s="121"/>
      <c r="H231" s="121"/>
      <c r="I231" s="83"/>
      <c r="J231" s="219"/>
    </row>
  </sheetData>
  <sheetProtection/>
  <mergeCells count="12">
    <mergeCell ref="G1:I1"/>
    <mergeCell ref="A5:I5"/>
    <mergeCell ref="D2:J2"/>
    <mergeCell ref="D3:J3"/>
    <mergeCell ref="A4:J4"/>
    <mergeCell ref="A7:A8"/>
    <mergeCell ref="B7:B8"/>
    <mergeCell ref="D9:I9"/>
    <mergeCell ref="D216:I216"/>
    <mergeCell ref="D7:I7"/>
    <mergeCell ref="J7:J8"/>
    <mergeCell ref="F8:H8"/>
  </mergeCells>
  <printOptions/>
  <pageMargins left="0.69" right="0.26" top="0.33" bottom="0.32" header="0.28" footer="0.17"/>
  <pageSetup horizontalDpi="600" verticalDpi="600" orientation="portrait" paperSize="9" scale="91" r:id="rId1"/>
  <headerFooter alignWithMargins="0">
    <oddFooter>&amp;R&amp;F</oddFooter>
  </headerFooter>
  <ignoredErrors>
    <ignoredError sqref="D218:I224" numberStoredAsText="1"/>
    <ignoredError sqref="J220 J21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K236"/>
  <sheetViews>
    <sheetView zoomScalePageLayoutView="0" workbookViewId="0" topLeftCell="A132">
      <selection activeCell="J7" sqref="J7:J8"/>
    </sheetView>
  </sheetViews>
  <sheetFormatPr defaultColWidth="9.140625" defaultRowHeight="12.75"/>
  <cols>
    <col min="1" max="1" width="2.8515625" style="1" customWidth="1"/>
    <col min="2" max="2" width="49.7109375" style="1" customWidth="1"/>
    <col min="3" max="3" width="3.8515625" style="1" customWidth="1"/>
    <col min="4" max="4" width="5.8515625" style="1" customWidth="1"/>
    <col min="5" max="5" width="2.8515625" style="1" customWidth="1"/>
    <col min="6" max="6" width="4.8515625" style="1" customWidth="1"/>
    <col min="7" max="7" width="3.00390625" style="1" customWidth="1"/>
    <col min="8" max="8" width="6.00390625" style="1" customWidth="1"/>
    <col min="9" max="9" width="7.57421875" style="1" customWidth="1"/>
    <col min="10" max="10" width="10.00390625" style="1" customWidth="1"/>
    <col min="11" max="11" width="9.28125" style="1" customWidth="1"/>
    <col min="12" max="16384" width="9.140625" style="1" customWidth="1"/>
  </cols>
  <sheetData>
    <row r="1" ht="12.75">
      <c r="J1" s="1" t="s">
        <v>151</v>
      </c>
    </row>
    <row r="2" spans="4:11" ht="51" customHeight="1">
      <c r="D2" s="5"/>
      <c r="E2" s="5"/>
      <c r="F2" s="5"/>
      <c r="G2" s="544" t="s">
        <v>236</v>
      </c>
      <c r="H2" s="544"/>
      <c r="I2" s="544"/>
      <c r="J2" s="544"/>
      <c r="K2" s="544"/>
    </row>
    <row r="3" spans="8:11" ht="12.75">
      <c r="H3" s="35" t="s">
        <v>528</v>
      </c>
      <c r="I3" s="35"/>
      <c r="J3" s="35"/>
      <c r="K3" s="35"/>
    </row>
    <row r="4" spans="1:11" ht="15.75">
      <c r="A4" s="549" t="s">
        <v>146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</row>
    <row r="5" spans="1:11" ht="15.75">
      <c r="A5" s="549" t="s">
        <v>47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</row>
    <row r="6" ht="12.75">
      <c r="K6" s="1" t="s">
        <v>477</v>
      </c>
    </row>
    <row r="7" spans="1:11" ht="30" customHeight="1">
      <c r="A7" s="545" t="s">
        <v>262</v>
      </c>
      <c r="B7" s="528" t="s">
        <v>494</v>
      </c>
      <c r="C7" s="547" t="s">
        <v>476</v>
      </c>
      <c r="D7" s="524" t="s">
        <v>275</v>
      </c>
      <c r="E7" s="524"/>
      <c r="F7" s="524"/>
      <c r="G7" s="524"/>
      <c r="H7" s="524"/>
      <c r="I7" s="524"/>
      <c r="J7" s="525" t="s">
        <v>245</v>
      </c>
      <c r="K7" s="525" t="s">
        <v>351</v>
      </c>
    </row>
    <row r="8" spans="1:11" ht="60.75" customHeight="1">
      <c r="A8" s="546"/>
      <c r="B8" s="529"/>
      <c r="C8" s="547"/>
      <c r="D8" s="291" t="s">
        <v>497</v>
      </c>
      <c r="E8" s="291" t="s">
        <v>496</v>
      </c>
      <c r="F8" s="524" t="s">
        <v>495</v>
      </c>
      <c r="G8" s="524"/>
      <c r="H8" s="524"/>
      <c r="I8" s="291" t="s">
        <v>276</v>
      </c>
      <c r="J8" s="525"/>
      <c r="K8" s="525"/>
    </row>
    <row r="9" spans="1:11" ht="24" customHeight="1">
      <c r="A9" s="290">
        <v>1</v>
      </c>
      <c r="B9" s="286" t="s">
        <v>147</v>
      </c>
      <c r="C9" s="287">
        <v>871</v>
      </c>
      <c r="D9" s="288"/>
      <c r="E9" s="288"/>
      <c r="F9" s="287"/>
      <c r="G9" s="287"/>
      <c r="H9" s="287"/>
      <c r="I9" s="289"/>
      <c r="J9" s="285">
        <f>J10+J72+J79+J99+J119+J170+J181+J207+J216</f>
        <v>21700.7</v>
      </c>
      <c r="K9" s="285">
        <f>K10+K72+K79+K99+K119+K170+K181+K207+K216</f>
        <v>23199.600000000002</v>
      </c>
    </row>
    <row r="10" spans="1:11" ht="12.75">
      <c r="A10" s="3"/>
      <c r="B10" s="102" t="s">
        <v>277</v>
      </c>
      <c r="C10" s="102"/>
      <c r="D10" s="95" t="s">
        <v>465</v>
      </c>
      <c r="E10" s="95"/>
      <c r="F10" s="95"/>
      <c r="G10" s="95"/>
      <c r="H10" s="95"/>
      <c r="I10" s="114"/>
      <c r="J10" s="217">
        <f>J11+J32+J39+J44+J48</f>
        <v>7163.4</v>
      </c>
      <c r="K10" s="217">
        <f>K11+K32+K39+K44+K48</f>
        <v>7122.6</v>
      </c>
    </row>
    <row r="11" spans="1:11" ht="32.25">
      <c r="A11" s="3"/>
      <c r="B11" s="134" t="s">
        <v>468</v>
      </c>
      <c r="C11" s="134"/>
      <c r="D11" s="145" t="s">
        <v>465</v>
      </c>
      <c r="E11" s="145" t="s">
        <v>469</v>
      </c>
      <c r="F11" s="145"/>
      <c r="G11" s="145"/>
      <c r="H11" s="145"/>
      <c r="I11" s="115"/>
      <c r="J11" s="155">
        <f>J12+J22</f>
        <v>5007.5</v>
      </c>
      <c r="K11" s="155">
        <f>K12+K22</f>
        <v>4819.5</v>
      </c>
    </row>
    <row r="12" spans="1:11" ht="12.75">
      <c r="A12" s="3"/>
      <c r="B12" s="135" t="s">
        <v>289</v>
      </c>
      <c r="C12" s="135"/>
      <c r="D12" s="146" t="s">
        <v>465</v>
      </c>
      <c r="E12" s="146" t="s">
        <v>469</v>
      </c>
      <c r="F12" s="146" t="s">
        <v>290</v>
      </c>
      <c r="G12" s="146"/>
      <c r="H12" s="146"/>
      <c r="I12" s="110"/>
      <c r="J12" s="151">
        <f>J13+J16</f>
        <v>5007.5</v>
      </c>
      <c r="K12" s="151">
        <f>K13+K16</f>
        <v>4819.5</v>
      </c>
    </row>
    <row r="13" spans="1:11" ht="12.75">
      <c r="A13" s="3"/>
      <c r="B13" s="141" t="s">
        <v>291</v>
      </c>
      <c r="C13" s="141"/>
      <c r="D13" s="147" t="s">
        <v>465</v>
      </c>
      <c r="E13" s="147" t="s">
        <v>469</v>
      </c>
      <c r="F13" s="147" t="s">
        <v>290</v>
      </c>
      <c r="G13" s="147" t="s">
        <v>281</v>
      </c>
      <c r="H13" s="147"/>
      <c r="I13" s="131"/>
      <c r="J13" s="166">
        <f>J14</f>
        <v>657</v>
      </c>
      <c r="K13" s="166">
        <f>K14</f>
        <v>657</v>
      </c>
    </row>
    <row r="14" spans="1:11" ht="32.25">
      <c r="A14" s="3"/>
      <c r="B14" s="100" t="s">
        <v>282</v>
      </c>
      <c r="C14" s="100"/>
      <c r="D14" s="144" t="s">
        <v>465</v>
      </c>
      <c r="E14" s="144" t="s">
        <v>469</v>
      </c>
      <c r="F14" s="144">
        <v>92</v>
      </c>
      <c r="G14" s="144" t="s">
        <v>281</v>
      </c>
      <c r="H14" s="144" t="s">
        <v>283</v>
      </c>
      <c r="I14" s="112"/>
      <c r="J14" s="202">
        <f>J15</f>
        <v>657</v>
      </c>
      <c r="K14" s="202">
        <f>K15</f>
        <v>657</v>
      </c>
    </row>
    <row r="15" spans="1:11" ht="45">
      <c r="A15" s="3"/>
      <c r="B15" s="118" t="s">
        <v>288</v>
      </c>
      <c r="C15" s="118"/>
      <c r="D15" s="148" t="s">
        <v>465</v>
      </c>
      <c r="E15" s="148" t="s">
        <v>469</v>
      </c>
      <c r="F15" s="148" t="s">
        <v>290</v>
      </c>
      <c r="G15" s="148" t="s">
        <v>281</v>
      </c>
      <c r="H15" s="148" t="s">
        <v>313</v>
      </c>
      <c r="I15" s="116" t="s">
        <v>310</v>
      </c>
      <c r="J15" s="222">
        <v>657</v>
      </c>
      <c r="K15" s="222">
        <v>657</v>
      </c>
    </row>
    <row r="16" spans="1:11" ht="12.75">
      <c r="A16" s="3"/>
      <c r="B16" s="141" t="s">
        <v>292</v>
      </c>
      <c r="C16" s="141"/>
      <c r="D16" s="130" t="s">
        <v>465</v>
      </c>
      <c r="E16" s="130" t="s">
        <v>469</v>
      </c>
      <c r="F16" s="130" t="s">
        <v>290</v>
      </c>
      <c r="G16" s="130" t="s">
        <v>293</v>
      </c>
      <c r="H16" s="130"/>
      <c r="I16" s="131"/>
      <c r="J16" s="166">
        <f>J17+J19</f>
        <v>4350.5</v>
      </c>
      <c r="K16" s="166">
        <f>K17+K19</f>
        <v>4162.5</v>
      </c>
    </row>
    <row r="17" spans="1:11" ht="32.25">
      <c r="A17" s="3"/>
      <c r="B17" s="100" t="s">
        <v>282</v>
      </c>
      <c r="C17" s="100"/>
      <c r="D17" s="101" t="s">
        <v>465</v>
      </c>
      <c r="E17" s="101" t="s">
        <v>469</v>
      </c>
      <c r="F17" s="101" t="s">
        <v>290</v>
      </c>
      <c r="G17" s="101" t="s">
        <v>293</v>
      </c>
      <c r="H17" s="101" t="s">
        <v>283</v>
      </c>
      <c r="I17" s="112"/>
      <c r="J17" s="163">
        <f>J18</f>
        <v>3217.1</v>
      </c>
      <c r="K17" s="163">
        <f>K18</f>
        <v>3217.1</v>
      </c>
    </row>
    <row r="18" spans="1:11" ht="45">
      <c r="A18" s="3"/>
      <c r="B18" s="118" t="s">
        <v>288</v>
      </c>
      <c r="C18" s="118"/>
      <c r="D18" s="116" t="s">
        <v>465</v>
      </c>
      <c r="E18" s="116" t="s">
        <v>469</v>
      </c>
      <c r="F18" s="116" t="s">
        <v>290</v>
      </c>
      <c r="G18" s="116" t="s">
        <v>293</v>
      </c>
      <c r="H18" s="116" t="s">
        <v>283</v>
      </c>
      <c r="I18" s="116" t="s">
        <v>310</v>
      </c>
      <c r="J18" s="222">
        <v>3217.1</v>
      </c>
      <c r="K18" s="222">
        <v>3217.1</v>
      </c>
    </row>
    <row r="19" spans="1:11" ht="21.75">
      <c r="A19" s="3"/>
      <c r="B19" s="113" t="s">
        <v>286</v>
      </c>
      <c r="C19" s="113"/>
      <c r="D19" s="101" t="s">
        <v>465</v>
      </c>
      <c r="E19" s="101" t="s">
        <v>469</v>
      </c>
      <c r="F19" s="101" t="s">
        <v>290</v>
      </c>
      <c r="G19" s="101" t="s">
        <v>293</v>
      </c>
      <c r="H19" s="101" t="s">
        <v>285</v>
      </c>
      <c r="I19" s="112"/>
      <c r="J19" s="202">
        <f>J20+J21</f>
        <v>1133.4</v>
      </c>
      <c r="K19" s="202">
        <f>K20+K21</f>
        <v>945.4</v>
      </c>
    </row>
    <row r="20" spans="1:11" ht="12.75">
      <c r="A20" s="3"/>
      <c r="B20" s="108" t="s">
        <v>312</v>
      </c>
      <c r="C20" s="108"/>
      <c r="D20" s="116" t="s">
        <v>465</v>
      </c>
      <c r="E20" s="116" t="s">
        <v>469</v>
      </c>
      <c r="F20" s="116" t="s">
        <v>290</v>
      </c>
      <c r="G20" s="116" t="s">
        <v>293</v>
      </c>
      <c r="H20" s="116" t="s">
        <v>285</v>
      </c>
      <c r="I20" s="116" t="s">
        <v>287</v>
      </c>
      <c r="J20" s="222">
        <v>1101.9</v>
      </c>
      <c r="K20" s="222">
        <v>913.9</v>
      </c>
    </row>
    <row r="21" spans="1:11" ht="12.75">
      <c r="A21" s="3"/>
      <c r="B21" s="117" t="s">
        <v>314</v>
      </c>
      <c r="C21" s="117"/>
      <c r="D21" s="116" t="s">
        <v>465</v>
      </c>
      <c r="E21" s="116" t="s">
        <v>469</v>
      </c>
      <c r="F21" s="116" t="s">
        <v>290</v>
      </c>
      <c r="G21" s="116" t="s">
        <v>293</v>
      </c>
      <c r="H21" s="116" t="s">
        <v>285</v>
      </c>
      <c r="I21" s="116" t="s">
        <v>311</v>
      </c>
      <c r="J21" s="222">
        <v>31.5</v>
      </c>
      <c r="K21" s="222">
        <v>31.5</v>
      </c>
    </row>
    <row r="22" spans="1:11" ht="21.75" hidden="1">
      <c r="A22" s="3"/>
      <c r="B22" s="137" t="s">
        <v>294</v>
      </c>
      <c r="C22" s="137"/>
      <c r="D22" s="98" t="s">
        <v>465</v>
      </c>
      <c r="E22" s="98" t="s">
        <v>469</v>
      </c>
      <c r="F22" s="98" t="s">
        <v>295</v>
      </c>
      <c r="G22" s="98"/>
      <c r="H22" s="98"/>
      <c r="I22" s="110"/>
      <c r="J22" s="151">
        <f>J23</f>
        <v>0</v>
      </c>
      <c r="K22" s="151">
        <f>K23</f>
        <v>0</v>
      </c>
    </row>
    <row r="23" spans="1:11" ht="42.75" hidden="1">
      <c r="A23" s="3"/>
      <c r="B23" s="143" t="s">
        <v>296</v>
      </c>
      <c r="C23" s="143"/>
      <c r="D23" s="130" t="s">
        <v>465</v>
      </c>
      <c r="E23" s="130" t="s">
        <v>469</v>
      </c>
      <c r="F23" s="130">
        <v>97</v>
      </c>
      <c r="G23" s="130">
        <v>2</v>
      </c>
      <c r="H23" s="130"/>
      <c r="I23" s="132"/>
      <c r="J23" s="166">
        <f>J24+J26+J28+J30</f>
        <v>0</v>
      </c>
      <c r="K23" s="166">
        <f>K24+K26+K28+K30</f>
        <v>0</v>
      </c>
    </row>
    <row r="24" spans="1:11" ht="32.25" hidden="1">
      <c r="A24" s="3"/>
      <c r="B24" s="100" t="s">
        <v>298</v>
      </c>
      <c r="C24" s="100"/>
      <c r="D24" s="101" t="s">
        <v>465</v>
      </c>
      <c r="E24" s="101" t="s">
        <v>469</v>
      </c>
      <c r="F24" s="101" t="s">
        <v>295</v>
      </c>
      <c r="G24" s="101" t="s">
        <v>293</v>
      </c>
      <c r="H24" s="101">
        <v>8507</v>
      </c>
      <c r="I24" s="126"/>
      <c r="J24" s="202">
        <f>J25</f>
        <v>0</v>
      </c>
      <c r="K24" s="202">
        <f>K25</f>
        <v>0</v>
      </c>
    </row>
    <row r="25" spans="1:11" ht="12.75" hidden="1">
      <c r="A25" s="3"/>
      <c r="B25" s="149" t="s">
        <v>315</v>
      </c>
      <c r="C25" s="149"/>
      <c r="D25" s="116" t="s">
        <v>465</v>
      </c>
      <c r="E25" s="116" t="s">
        <v>469</v>
      </c>
      <c r="F25" s="116" t="s">
        <v>295</v>
      </c>
      <c r="G25" s="116" t="s">
        <v>293</v>
      </c>
      <c r="H25" s="116" t="s">
        <v>299</v>
      </c>
      <c r="I25" s="127">
        <v>500</v>
      </c>
      <c r="J25" s="222"/>
      <c r="K25" s="222"/>
    </row>
    <row r="26" spans="1:11" ht="21.75" hidden="1">
      <c r="A26" s="3"/>
      <c r="B26" s="100" t="s">
        <v>300</v>
      </c>
      <c r="C26" s="100"/>
      <c r="D26" s="101" t="s">
        <v>465</v>
      </c>
      <c r="E26" s="101" t="s">
        <v>469</v>
      </c>
      <c r="F26" s="101" t="s">
        <v>295</v>
      </c>
      <c r="G26" s="101" t="s">
        <v>293</v>
      </c>
      <c r="H26" s="101">
        <v>8510</v>
      </c>
      <c r="I26" s="126"/>
      <c r="J26" s="202">
        <f>J27</f>
        <v>0</v>
      </c>
      <c r="K26" s="202">
        <f>K27</f>
        <v>0</v>
      </c>
    </row>
    <row r="27" spans="1:11" ht="12.75" hidden="1">
      <c r="A27" s="3"/>
      <c r="B27" s="149" t="s">
        <v>315</v>
      </c>
      <c r="C27" s="149"/>
      <c r="D27" s="116" t="s">
        <v>465</v>
      </c>
      <c r="E27" s="116" t="s">
        <v>469</v>
      </c>
      <c r="F27" s="116" t="s">
        <v>295</v>
      </c>
      <c r="G27" s="116" t="s">
        <v>293</v>
      </c>
      <c r="H27" s="116" t="s">
        <v>301</v>
      </c>
      <c r="I27" s="127">
        <v>500</v>
      </c>
      <c r="J27" s="222"/>
      <c r="K27" s="222"/>
    </row>
    <row r="28" spans="1:11" ht="21.75" hidden="1">
      <c r="A28" s="3"/>
      <c r="B28" s="100" t="s">
        <v>302</v>
      </c>
      <c r="C28" s="100"/>
      <c r="D28" s="101" t="s">
        <v>465</v>
      </c>
      <c r="E28" s="101" t="s">
        <v>469</v>
      </c>
      <c r="F28" s="101" t="s">
        <v>295</v>
      </c>
      <c r="G28" s="101" t="s">
        <v>293</v>
      </c>
      <c r="H28" s="101">
        <v>8511</v>
      </c>
      <c r="I28" s="126"/>
      <c r="J28" s="202">
        <f>J29</f>
        <v>0</v>
      </c>
      <c r="K28" s="202">
        <f>K29</f>
        <v>0</v>
      </c>
    </row>
    <row r="29" spans="1:11" ht="12.75" hidden="1">
      <c r="A29" s="3"/>
      <c r="B29" s="149" t="s">
        <v>315</v>
      </c>
      <c r="C29" s="149"/>
      <c r="D29" s="116" t="s">
        <v>465</v>
      </c>
      <c r="E29" s="116" t="s">
        <v>469</v>
      </c>
      <c r="F29" s="116" t="s">
        <v>295</v>
      </c>
      <c r="G29" s="116" t="s">
        <v>293</v>
      </c>
      <c r="H29" s="116" t="s">
        <v>303</v>
      </c>
      <c r="I29" s="127">
        <v>500</v>
      </c>
      <c r="J29" s="222"/>
      <c r="K29" s="222"/>
    </row>
    <row r="30" spans="1:11" ht="21.75" hidden="1">
      <c r="A30" s="3"/>
      <c r="B30" s="100" t="s">
        <v>304</v>
      </c>
      <c r="C30" s="100"/>
      <c r="D30" s="101" t="s">
        <v>465</v>
      </c>
      <c r="E30" s="101" t="s">
        <v>469</v>
      </c>
      <c r="F30" s="101" t="s">
        <v>295</v>
      </c>
      <c r="G30" s="101" t="s">
        <v>293</v>
      </c>
      <c r="H30" s="101" t="s">
        <v>305</v>
      </c>
      <c r="I30" s="126"/>
      <c r="J30" s="202">
        <f>J31</f>
        <v>0</v>
      </c>
      <c r="K30" s="202">
        <f>K31</f>
        <v>0</v>
      </c>
    </row>
    <row r="31" spans="1:11" ht="12.75" hidden="1">
      <c r="A31" s="3"/>
      <c r="B31" s="149" t="s">
        <v>315</v>
      </c>
      <c r="C31" s="149"/>
      <c r="D31" s="116" t="s">
        <v>465</v>
      </c>
      <c r="E31" s="116" t="s">
        <v>469</v>
      </c>
      <c r="F31" s="116" t="s">
        <v>295</v>
      </c>
      <c r="G31" s="116" t="s">
        <v>293</v>
      </c>
      <c r="H31" s="116" t="s">
        <v>305</v>
      </c>
      <c r="I31" s="127">
        <v>500</v>
      </c>
      <c r="J31" s="222"/>
      <c r="K31" s="222"/>
    </row>
    <row r="32" spans="1:11" ht="31.5" hidden="1">
      <c r="A32" s="3"/>
      <c r="B32" s="152" t="s">
        <v>141</v>
      </c>
      <c r="C32" s="152"/>
      <c r="D32" s="96" t="s">
        <v>465</v>
      </c>
      <c r="E32" s="96" t="s">
        <v>142</v>
      </c>
      <c r="F32" s="96"/>
      <c r="G32" s="96"/>
      <c r="H32" s="96"/>
      <c r="I32" s="123"/>
      <c r="J32" s="155">
        <f>J33</f>
        <v>0</v>
      </c>
      <c r="K32" s="155">
        <f>K33</f>
        <v>0</v>
      </c>
    </row>
    <row r="33" spans="1:11" ht="21.75" hidden="1">
      <c r="A33" s="3"/>
      <c r="B33" s="137" t="s">
        <v>294</v>
      </c>
      <c r="C33" s="137"/>
      <c r="D33" s="98" t="s">
        <v>465</v>
      </c>
      <c r="E33" s="98" t="s">
        <v>142</v>
      </c>
      <c r="F33" s="98" t="s">
        <v>295</v>
      </c>
      <c r="G33" s="98"/>
      <c r="H33" s="98"/>
      <c r="I33" s="110"/>
      <c r="J33" s="159">
        <f>J34</f>
        <v>0</v>
      </c>
      <c r="K33" s="159">
        <f>K34</f>
        <v>0</v>
      </c>
    </row>
    <row r="34" spans="1:11" ht="42.75" hidden="1">
      <c r="A34" s="3"/>
      <c r="B34" s="143" t="s">
        <v>296</v>
      </c>
      <c r="C34" s="143"/>
      <c r="D34" s="130" t="s">
        <v>465</v>
      </c>
      <c r="E34" s="130" t="s">
        <v>142</v>
      </c>
      <c r="F34" s="130">
        <v>97</v>
      </c>
      <c r="G34" s="130">
        <v>2</v>
      </c>
      <c r="H34" s="130"/>
      <c r="I34" s="132"/>
      <c r="J34" s="161">
        <f>J35+J37</f>
        <v>0</v>
      </c>
      <c r="K34" s="161">
        <f>K35+K37</f>
        <v>0</v>
      </c>
    </row>
    <row r="35" spans="1:11" ht="21.75" hidden="1">
      <c r="A35" s="3"/>
      <c r="B35" s="100" t="s">
        <v>316</v>
      </c>
      <c r="C35" s="100"/>
      <c r="D35" s="101" t="s">
        <v>465</v>
      </c>
      <c r="E35" s="101" t="s">
        <v>142</v>
      </c>
      <c r="F35" s="101" t="s">
        <v>295</v>
      </c>
      <c r="G35" s="101" t="s">
        <v>293</v>
      </c>
      <c r="H35" s="101">
        <v>8503</v>
      </c>
      <c r="I35" s="126"/>
      <c r="J35" s="163">
        <f>J36</f>
        <v>0</v>
      </c>
      <c r="K35" s="163">
        <f>K36</f>
        <v>0</v>
      </c>
    </row>
    <row r="36" spans="1:11" ht="12.75" hidden="1">
      <c r="A36" s="3"/>
      <c r="B36" s="149" t="s">
        <v>315</v>
      </c>
      <c r="C36" s="149"/>
      <c r="D36" s="116" t="s">
        <v>465</v>
      </c>
      <c r="E36" s="116" t="s">
        <v>142</v>
      </c>
      <c r="F36" s="116" t="s">
        <v>295</v>
      </c>
      <c r="G36" s="116" t="s">
        <v>293</v>
      </c>
      <c r="H36" s="116" t="s">
        <v>317</v>
      </c>
      <c r="I36" s="127">
        <v>500</v>
      </c>
      <c r="J36" s="222"/>
      <c r="K36" s="222"/>
    </row>
    <row r="37" spans="1:11" ht="21.75" hidden="1">
      <c r="A37" s="3"/>
      <c r="B37" s="100" t="s">
        <v>318</v>
      </c>
      <c r="C37" s="100"/>
      <c r="D37" s="101" t="s">
        <v>465</v>
      </c>
      <c r="E37" s="101" t="s">
        <v>142</v>
      </c>
      <c r="F37" s="101" t="s">
        <v>295</v>
      </c>
      <c r="G37" s="101" t="s">
        <v>293</v>
      </c>
      <c r="H37" s="101">
        <v>8504</v>
      </c>
      <c r="I37" s="126"/>
      <c r="J37" s="163">
        <f>J38</f>
        <v>0</v>
      </c>
      <c r="K37" s="163">
        <f>K38</f>
        <v>0</v>
      </c>
    </row>
    <row r="38" spans="1:11" ht="12.75" hidden="1">
      <c r="A38" s="3"/>
      <c r="B38" s="149" t="s">
        <v>315</v>
      </c>
      <c r="C38" s="149"/>
      <c r="D38" s="116" t="s">
        <v>465</v>
      </c>
      <c r="E38" s="116" t="s">
        <v>142</v>
      </c>
      <c r="F38" s="116" t="s">
        <v>295</v>
      </c>
      <c r="G38" s="116" t="s">
        <v>293</v>
      </c>
      <c r="H38" s="116" t="s">
        <v>319</v>
      </c>
      <c r="I38" s="127">
        <v>500</v>
      </c>
      <c r="J38" s="222"/>
      <c r="K38" s="222"/>
    </row>
    <row r="39" spans="1:11" ht="12.75" hidden="1">
      <c r="A39" s="3"/>
      <c r="B39" s="134" t="s">
        <v>320</v>
      </c>
      <c r="C39" s="134"/>
      <c r="D39" s="96" t="s">
        <v>465</v>
      </c>
      <c r="E39" s="96" t="s">
        <v>472</v>
      </c>
      <c r="F39" s="96"/>
      <c r="G39" s="96"/>
      <c r="H39" s="96"/>
      <c r="I39" s="167"/>
      <c r="J39" s="155">
        <f aca="true" t="shared" si="0" ref="J39:K42">J40</f>
        <v>0</v>
      </c>
      <c r="K39" s="155">
        <f t="shared" si="0"/>
        <v>0</v>
      </c>
    </row>
    <row r="40" spans="1:11" ht="12.75" hidden="1">
      <c r="A40" s="3"/>
      <c r="B40" s="137" t="s">
        <v>321</v>
      </c>
      <c r="C40" s="137"/>
      <c r="D40" s="98" t="s">
        <v>465</v>
      </c>
      <c r="E40" s="98" t="s">
        <v>472</v>
      </c>
      <c r="F40" s="98" t="s">
        <v>322</v>
      </c>
      <c r="G40" s="98"/>
      <c r="H40" s="98"/>
      <c r="I40" s="158"/>
      <c r="J40" s="151">
        <f t="shared" si="0"/>
        <v>0</v>
      </c>
      <c r="K40" s="151">
        <f t="shared" si="0"/>
        <v>0</v>
      </c>
    </row>
    <row r="41" spans="1:11" ht="53.25" hidden="1">
      <c r="A41" s="3"/>
      <c r="B41" s="164" t="s">
        <v>323</v>
      </c>
      <c r="C41" s="164"/>
      <c r="D41" s="130" t="s">
        <v>465</v>
      </c>
      <c r="E41" s="130" t="s">
        <v>472</v>
      </c>
      <c r="F41" s="130" t="s">
        <v>322</v>
      </c>
      <c r="G41" s="130" t="s">
        <v>281</v>
      </c>
      <c r="H41" s="130"/>
      <c r="I41" s="160"/>
      <c r="J41" s="166">
        <f t="shared" si="0"/>
        <v>0</v>
      </c>
      <c r="K41" s="166">
        <f t="shared" si="0"/>
        <v>0</v>
      </c>
    </row>
    <row r="42" spans="1:11" ht="33.75" hidden="1">
      <c r="A42" s="3"/>
      <c r="B42" s="150" t="s">
        <v>324</v>
      </c>
      <c r="C42" s="150"/>
      <c r="D42" s="112" t="s">
        <v>465</v>
      </c>
      <c r="E42" s="112" t="s">
        <v>472</v>
      </c>
      <c r="F42" s="112" t="s">
        <v>322</v>
      </c>
      <c r="G42" s="112" t="s">
        <v>281</v>
      </c>
      <c r="H42" s="112" t="s">
        <v>325</v>
      </c>
      <c r="I42" s="162"/>
      <c r="J42" s="163">
        <f t="shared" si="0"/>
        <v>0</v>
      </c>
      <c r="K42" s="163">
        <f t="shared" si="0"/>
        <v>0</v>
      </c>
    </row>
    <row r="43" spans="1:11" ht="22.5" hidden="1">
      <c r="A43" s="3"/>
      <c r="B43" s="169" t="s">
        <v>326</v>
      </c>
      <c r="C43" s="169"/>
      <c r="D43" s="116" t="s">
        <v>465</v>
      </c>
      <c r="E43" s="116" t="s">
        <v>472</v>
      </c>
      <c r="F43" s="116" t="s">
        <v>322</v>
      </c>
      <c r="G43" s="116" t="s">
        <v>281</v>
      </c>
      <c r="H43" s="116" t="s">
        <v>325</v>
      </c>
      <c r="I43" s="148" t="s">
        <v>287</v>
      </c>
      <c r="J43" s="156"/>
      <c r="K43" s="156"/>
    </row>
    <row r="44" spans="1:11" ht="12.75">
      <c r="A44" s="3"/>
      <c r="B44" s="134" t="s">
        <v>460</v>
      </c>
      <c r="C44" s="134"/>
      <c r="D44" s="96" t="s">
        <v>465</v>
      </c>
      <c r="E44" s="96" t="s">
        <v>149</v>
      </c>
      <c r="F44" s="96"/>
      <c r="G44" s="96"/>
      <c r="H44" s="96"/>
      <c r="I44" s="167"/>
      <c r="J44" s="155">
        <f aca="true" t="shared" si="1" ref="J44:K46">J45</f>
        <v>50</v>
      </c>
      <c r="K44" s="155">
        <f t="shared" si="1"/>
        <v>50</v>
      </c>
    </row>
    <row r="45" spans="1:11" ht="12.75">
      <c r="A45" s="3"/>
      <c r="B45" s="137" t="s">
        <v>460</v>
      </c>
      <c r="C45" s="137"/>
      <c r="D45" s="98" t="s">
        <v>465</v>
      </c>
      <c r="E45" s="98">
        <v>11</v>
      </c>
      <c r="F45" s="98" t="s">
        <v>518</v>
      </c>
      <c r="G45" s="98"/>
      <c r="H45" s="98"/>
      <c r="I45" s="110"/>
      <c r="J45" s="151">
        <f t="shared" si="1"/>
        <v>50</v>
      </c>
      <c r="K45" s="151">
        <f t="shared" si="1"/>
        <v>50</v>
      </c>
    </row>
    <row r="46" spans="1:11" ht="23.25" customHeight="1">
      <c r="A46" s="3"/>
      <c r="B46" s="168" t="s">
        <v>521</v>
      </c>
      <c r="C46" s="168"/>
      <c r="D46" s="130" t="s">
        <v>465</v>
      </c>
      <c r="E46" s="130" t="s">
        <v>149</v>
      </c>
      <c r="F46" s="130" t="s">
        <v>518</v>
      </c>
      <c r="G46" s="130" t="s">
        <v>281</v>
      </c>
      <c r="H46" s="130" t="s">
        <v>519</v>
      </c>
      <c r="I46" s="131"/>
      <c r="J46" s="166">
        <f t="shared" si="1"/>
        <v>50</v>
      </c>
      <c r="K46" s="166">
        <f t="shared" si="1"/>
        <v>50</v>
      </c>
    </row>
    <row r="47" spans="1:11" ht="12.75">
      <c r="A47" s="3"/>
      <c r="B47" s="117" t="s">
        <v>314</v>
      </c>
      <c r="C47" s="117"/>
      <c r="D47" s="481" t="s">
        <v>465</v>
      </c>
      <c r="E47" s="481" t="s">
        <v>149</v>
      </c>
      <c r="F47" s="481" t="s">
        <v>518</v>
      </c>
      <c r="G47" s="481" t="s">
        <v>281</v>
      </c>
      <c r="H47" s="481" t="s">
        <v>519</v>
      </c>
      <c r="I47" s="111" t="s">
        <v>311</v>
      </c>
      <c r="J47" s="222">
        <v>50</v>
      </c>
      <c r="K47" s="222">
        <v>50</v>
      </c>
    </row>
    <row r="48" spans="1:11" ht="12.75">
      <c r="A48" s="3"/>
      <c r="B48" s="134" t="s">
        <v>475</v>
      </c>
      <c r="C48" s="134"/>
      <c r="D48" s="96" t="s">
        <v>465</v>
      </c>
      <c r="E48" s="96" t="s">
        <v>327</v>
      </c>
      <c r="F48" s="96"/>
      <c r="G48" s="96"/>
      <c r="H48" s="96"/>
      <c r="I48" s="123"/>
      <c r="J48" s="155">
        <f>J49+J53+J58+J62</f>
        <v>2105.8999999999996</v>
      </c>
      <c r="K48" s="155">
        <f>K49+K53+K58+K62</f>
        <v>2253.1</v>
      </c>
    </row>
    <row r="49" spans="1:11" ht="21.75">
      <c r="A49" s="3"/>
      <c r="B49" s="137" t="s">
        <v>294</v>
      </c>
      <c r="C49" s="137"/>
      <c r="D49" s="98" t="s">
        <v>465</v>
      </c>
      <c r="E49" s="98" t="s">
        <v>327</v>
      </c>
      <c r="F49" s="98" t="s">
        <v>295</v>
      </c>
      <c r="G49" s="98"/>
      <c r="H49" s="98"/>
      <c r="I49" s="110"/>
      <c r="J49" s="151">
        <f aca="true" t="shared" si="2" ref="J49:K51">J50</f>
        <v>36</v>
      </c>
      <c r="K49" s="151">
        <f t="shared" si="2"/>
        <v>36</v>
      </c>
    </row>
    <row r="50" spans="1:11" ht="21.75">
      <c r="A50" s="3"/>
      <c r="B50" s="168" t="s">
        <v>306</v>
      </c>
      <c r="C50" s="168"/>
      <c r="D50" s="130" t="s">
        <v>465</v>
      </c>
      <c r="E50" s="130" t="s">
        <v>327</v>
      </c>
      <c r="F50" s="130" t="s">
        <v>295</v>
      </c>
      <c r="G50" s="130" t="s">
        <v>307</v>
      </c>
      <c r="H50" s="130"/>
      <c r="I50" s="131"/>
      <c r="J50" s="166">
        <f t="shared" si="2"/>
        <v>36</v>
      </c>
      <c r="K50" s="166">
        <f t="shared" si="2"/>
        <v>36</v>
      </c>
    </row>
    <row r="51" spans="1:11" ht="42.75">
      <c r="A51" s="3"/>
      <c r="B51" s="100" t="s">
        <v>308</v>
      </c>
      <c r="C51" s="100"/>
      <c r="D51" s="101" t="s">
        <v>465</v>
      </c>
      <c r="E51" s="101" t="s">
        <v>327</v>
      </c>
      <c r="F51" s="101" t="s">
        <v>295</v>
      </c>
      <c r="G51" s="101" t="s">
        <v>307</v>
      </c>
      <c r="H51" s="101" t="s">
        <v>309</v>
      </c>
      <c r="I51" s="112"/>
      <c r="J51" s="202">
        <f t="shared" si="2"/>
        <v>36</v>
      </c>
      <c r="K51" s="202">
        <f t="shared" si="2"/>
        <v>36</v>
      </c>
    </row>
    <row r="52" spans="1:11" ht="12.75">
      <c r="A52" s="3"/>
      <c r="B52" s="136"/>
      <c r="C52" s="136"/>
      <c r="D52" s="116" t="s">
        <v>465</v>
      </c>
      <c r="E52" s="116" t="s">
        <v>327</v>
      </c>
      <c r="F52" s="116" t="s">
        <v>295</v>
      </c>
      <c r="G52" s="116" t="s">
        <v>307</v>
      </c>
      <c r="H52" s="116" t="s">
        <v>309</v>
      </c>
      <c r="I52" s="116" t="s">
        <v>336</v>
      </c>
      <c r="J52" s="222">
        <v>36</v>
      </c>
      <c r="K52" s="222">
        <v>36</v>
      </c>
    </row>
    <row r="53" spans="1:11" ht="32.25">
      <c r="A53" s="3"/>
      <c r="B53" s="135" t="s">
        <v>338</v>
      </c>
      <c r="C53" s="135"/>
      <c r="D53" s="98" t="s">
        <v>465</v>
      </c>
      <c r="E53" s="98" t="s">
        <v>327</v>
      </c>
      <c r="F53" s="98" t="s">
        <v>467</v>
      </c>
      <c r="G53" s="98"/>
      <c r="H53" s="98"/>
      <c r="I53" s="110"/>
      <c r="J53" s="151">
        <f>J54</f>
        <v>1449.3999999999999</v>
      </c>
      <c r="K53" s="151">
        <f>K54</f>
        <v>1457.3999999999999</v>
      </c>
    </row>
    <row r="54" spans="1:11" ht="65.25" customHeight="1">
      <c r="A54" s="3"/>
      <c r="B54" s="141" t="s">
        <v>124</v>
      </c>
      <c r="C54" s="141"/>
      <c r="D54" s="130" t="s">
        <v>465</v>
      </c>
      <c r="E54" s="130" t="s">
        <v>327</v>
      </c>
      <c r="F54" s="130" t="s">
        <v>467</v>
      </c>
      <c r="G54" s="130" t="s">
        <v>281</v>
      </c>
      <c r="H54" s="130"/>
      <c r="I54" s="131"/>
      <c r="J54" s="166">
        <f>J55</f>
        <v>1449.3999999999999</v>
      </c>
      <c r="K54" s="166">
        <f>K55</f>
        <v>1457.3999999999999</v>
      </c>
    </row>
    <row r="55" spans="1:11" ht="78.75">
      <c r="A55" s="3"/>
      <c r="B55" s="133" t="s">
        <v>90</v>
      </c>
      <c r="C55" s="133"/>
      <c r="D55" s="101" t="s">
        <v>465</v>
      </c>
      <c r="E55" s="101" t="s">
        <v>327</v>
      </c>
      <c r="F55" s="101" t="s">
        <v>467</v>
      </c>
      <c r="G55" s="101" t="s">
        <v>281</v>
      </c>
      <c r="H55" s="101" t="s">
        <v>329</v>
      </c>
      <c r="I55" s="112"/>
      <c r="J55" s="202">
        <f>J56+J57</f>
        <v>1449.3999999999999</v>
      </c>
      <c r="K55" s="202">
        <f>K56+K57</f>
        <v>1457.3999999999999</v>
      </c>
    </row>
    <row r="56" spans="1:11" ht="45">
      <c r="A56" s="3"/>
      <c r="B56" s="118" t="s">
        <v>288</v>
      </c>
      <c r="C56" s="118"/>
      <c r="D56" s="116" t="s">
        <v>465</v>
      </c>
      <c r="E56" s="116" t="s">
        <v>327</v>
      </c>
      <c r="F56" s="116" t="s">
        <v>467</v>
      </c>
      <c r="G56" s="116" t="s">
        <v>281</v>
      </c>
      <c r="H56" s="116" t="s">
        <v>329</v>
      </c>
      <c r="I56" s="116" t="s">
        <v>310</v>
      </c>
      <c r="J56" s="222">
        <v>1305.3</v>
      </c>
      <c r="K56" s="222">
        <v>1305.3</v>
      </c>
    </row>
    <row r="57" spans="1:11" ht="22.5">
      <c r="A57" s="3"/>
      <c r="B57" s="169" t="s">
        <v>326</v>
      </c>
      <c r="C57" s="169"/>
      <c r="D57" s="116" t="s">
        <v>465</v>
      </c>
      <c r="E57" s="116" t="s">
        <v>327</v>
      </c>
      <c r="F57" s="116" t="s">
        <v>467</v>
      </c>
      <c r="G57" s="116" t="s">
        <v>281</v>
      </c>
      <c r="H57" s="116" t="s">
        <v>329</v>
      </c>
      <c r="I57" s="116" t="s">
        <v>287</v>
      </c>
      <c r="J57" s="222">
        <v>144.1</v>
      </c>
      <c r="K57" s="222">
        <v>152.1</v>
      </c>
    </row>
    <row r="58" spans="1:11" ht="12.75">
      <c r="A58" s="3"/>
      <c r="B58" s="135" t="s">
        <v>289</v>
      </c>
      <c r="C58" s="135"/>
      <c r="D58" s="98" t="s">
        <v>465</v>
      </c>
      <c r="E58" s="98" t="s">
        <v>327</v>
      </c>
      <c r="F58" s="98" t="s">
        <v>290</v>
      </c>
      <c r="G58" s="98"/>
      <c r="H58" s="98"/>
      <c r="I58" s="110"/>
      <c r="J58" s="151">
        <f aca="true" t="shared" si="3" ref="J58:K60">J59</f>
        <v>124</v>
      </c>
      <c r="K58" s="151">
        <f t="shared" si="3"/>
        <v>131</v>
      </c>
    </row>
    <row r="59" spans="1:11" ht="12.75">
      <c r="A59" s="3"/>
      <c r="B59" s="141" t="s">
        <v>292</v>
      </c>
      <c r="C59" s="141"/>
      <c r="D59" s="130" t="s">
        <v>465</v>
      </c>
      <c r="E59" s="130" t="s">
        <v>327</v>
      </c>
      <c r="F59" s="130" t="s">
        <v>290</v>
      </c>
      <c r="G59" s="130" t="s">
        <v>293</v>
      </c>
      <c r="H59" s="130"/>
      <c r="I59" s="131"/>
      <c r="J59" s="166">
        <f t="shared" si="3"/>
        <v>124</v>
      </c>
      <c r="K59" s="166">
        <f t="shared" si="3"/>
        <v>131</v>
      </c>
    </row>
    <row r="60" spans="1:11" ht="32.25">
      <c r="A60" s="3"/>
      <c r="B60" s="113" t="s">
        <v>340</v>
      </c>
      <c r="C60" s="113"/>
      <c r="D60" s="101" t="s">
        <v>465</v>
      </c>
      <c r="E60" s="101" t="s">
        <v>327</v>
      </c>
      <c r="F60" s="101" t="s">
        <v>290</v>
      </c>
      <c r="G60" s="101" t="s">
        <v>293</v>
      </c>
      <c r="H60" s="101" t="s">
        <v>330</v>
      </c>
      <c r="I60" s="112"/>
      <c r="J60" s="202">
        <f t="shared" si="3"/>
        <v>124</v>
      </c>
      <c r="K60" s="202">
        <f t="shared" si="3"/>
        <v>131</v>
      </c>
    </row>
    <row r="61" spans="1:11" ht="22.5">
      <c r="A61" s="3"/>
      <c r="B61" s="169" t="s">
        <v>326</v>
      </c>
      <c r="C61" s="169"/>
      <c r="D61" s="116" t="s">
        <v>465</v>
      </c>
      <c r="E61" s="116" t="s">
        <v>327</v>
      </c>
      <c r="F61" s="116" t="s">
        <v>290</v>
      </c>
      <c r="G61" s="116" t="s">
        <v>293</v>
      </c>
      <c r="H61" s="116" t="s">
        <v>330</v>
      </c>
      <c r="I61" s="127">
        <v>200</v>
      </c>
      <c r="J61" s="222">
        <v>124</v>
      </c>
      <c r="K61" s="222">
        <v>131</v>
      </c>
    </row>
    <row r="62" spans="1:11" ht="49.5" customHeight="1">
      <c r="A62" s="3"/>
      <c r="B62" s="135" t="s">
        <v>61</v>
      </c>
      <c r="C62" s="135"/>
      <c r="D62" s="98" t="s">
        <v>465</v>
      </c>
      <c r="E62" s="98" t="s">
        <v>327</v>
      </c>
      <c r="F62" s="98" t="s">
        <v>465</v>
      </c>
      <c r="G62" s="98"/>
      <c r="H62" s="98"/>
      <c r="I62" s="110"/>
      <c r="J62" s="151">
        <f>J63+J66+J69</f>
        <v>496.5</v>
      </c>
      <c r="K62" s="151">
        <f>K63+K66+K69</f>
        <v>628.7</v>
      </c>
    </row>
    <row r="63" spans="1:11" ht="74.25">
      <c r="A63" s="3"/>
      <c r="B63" s="141" t="s">
        <v>110</v>
      </c>
      <c r="C63" s="141"/>
      <c r="D63" s="130" t="s">
        <v>465</v>
      </c>
      <c r="E63" s="130" t="s">
        <v>327</v>
      </c>
      <c r="F63" s="130" t="s">
        <v>465</v>
      </c>
      <c r="G63" s="130" t="s">
        <v>281</v>
      </c>
      <c r="H63" s="130"/>
      <c r="I63" s="131"/>
      <c r="J63" s="166">
        <f>J64</f>
        <v>100</v>
      </c>
      <c r="K63" s="166" t="str">
        <f>K64</f>
        <v>200</v>
      </c>
    </row>
    <row r="64" spans="1:11" ht="74.25">
      <c r="A64" s="3"/>
      <c r="B64" s="100" t="s">
        <v>342</v>
      </c>
      <c r="C64" s="100"/>
      <c r="D64" s="101" t="s">
        <v>465</v>
      </c>
      <c r="E64" s="101" t="s">
        <v>327</v>
      </c>
      <c r="F64" s="101" t="s">
        <v>465</v>
      </c>
      <c r="G64" s="101" t="s">
        <v>281</v>
      </c>
      <c r="H64" s="101" t="s">
        <v>331</v>
      </c>
      <c r="I64" s="126"/>
      <c r="J64" s="202">
        <f>J65</f>
        <v>100</v>
      </c>
      <c r="K64" s="202" t="str">
        <f>K65</f>
        <v>200</v>
      </c>
    </row>
    <row r="65" spans="1:11" ht="22.5">
      <c r="A65" s="3"/>
      <c r="B65" s="169" t="s">
        <v>326</v>
      </c>
      <c r="C65" s="169"/>
      <c r="D65" s="116" t="s">
        <v>465</v>
      </c>
      <c r="E65" s="116" t="s">
        <v>327</v>
      </c>
      <c r="F65" s="116" t="s">
        <v>465</v>
      </c>
      <c r="G65" s="116" t="s">
        <v>281</v>
      </c>
      <c r="H65" s="116" t="s">
        <v>331</v>
      </c>
      <c r="I65" s="116">
        <v>200</v>
      </c>
      <c r="J65" s="156">
        <v>100</v>
      </c>
      <c r="K65" s="156" t="s">
        <v>287</v>
      </c>
    </row>
    <row r="66" spans="1:11" ht="63.75">
      <c r="A66" s="3"/>
      <c r="B66" s="141" t="s">
        <v>81</v>
      </c>
      <c r="C66" s="141"/>
      <c r="D66" s="130" t="s">
        <v>465</v>
      </c>
      <c r="E66" s="130" t="s">
        <v>327</v>
      </c>
      <c r="F66" s="130" t="s">
        <v>465</v>
      </c>
      <c r="G66" s="130" t="s">
        <v>293</v>
      </c>
      <c r="H66" s="130"/>
      <c r="I66" s="132"/>
      <c r="J66" s="166">
        <f>J67</f>
        <v>366.5</v>
      </c>
      <c r="K66" s="166">
        <f>K67</f>
        <v>378.7</v>
      </c>
    </row>
    <row r="67" spans="1:11" ht="84.75">
      <c r="A67" s="3"/>
      <c r="B67" s="113" t="s">
        <v>111</v>
      </c>
      <c r="C67" s="113"/>
      <c r="D67" s="101" t="s">
        <v>465</v>
      </c>
      <c r="E67" s="101" t="s">
        <v>327</v>
      </c>
      <c r="F67" s="101" t="s">
        <v>465</v>
      </c>
      <c r="G67" s="101" t="s">
        <v>293</v>
      </c>
      <c r="H67" s="101" t="s">
        <v>332</v>
      </c>
      <c r="I67" s="126"/>
      <c r="J67" s="202">
        <f>J68</f>
        <v>366.5</v>
      </c>
      <c r="K67" s="202">
        <f>K68</f>
        <v>378.7</v>
      </c>
    </row>
    <row r="68" spans="1:11" ht="22.5">
      <c r="A68" s="3"/>
      <c r="B68" s="169" t="s">
        <v>326</v>
      </c>
      <c r="C68" s="169"/>
      <c r="D68" s="116" t="s">
        <v>465</v>
      </c>
      <c r="E68" s="116" t="s">
        <v>327</v>
      </c>
      <c r="F68" s="116" t="s">
        <v>465</v>
      </c>
      <c r="G68" s="116" t="s">
        <v>293</v>
      </c>
      <c r="H68" s="116" t="s">
        <v>332</v>
      </c>
      <c r="I68" s="116" t="s">
        <v>287</v>
      </c>
      <c r="J68" s="156">
        <v>366.5</v>
      </c>
      <c r="K68" s="156">
        <v>378.7</v>
      </c>
    </row>
    <row r="69" spans="1:11" ht="74.25">
      <c r="A69" s="3"/>
      <c r="B69" s="141" t="s">
        <v>125</v>
      </c>
      <c r="C69" s="141"/>
      <c r="D69" s="130" t="s">
        <v>465</v>
      </c>
      <c r="E69" s="130" t="s">
        <v>327</v>
      </c>
      <c r="F69" s="130" t="s">
        <v>465</v>
      </c>
      <c r="G69" s="130" t="s">
        <v>307</v>
      </c>
      <c r="H69" s="130"/>
      <c r="I69" s="132"/>
      <c r="J69" s="166">
        <f>J70</f>
        <v>30</v>
      </c>
      <c r="K69" s="166">
        <f>K70</f>
        <v>50</v>
      </c>
    </row>
    <row r="70" spans="1:11" ht="84.75">
      <c r="A70" s="3"/>
      <c r="B70" s="113" t="s">
        <v>93</v>
      </c>
      <c r="C70" s="113"/>
      <c r="D70" s="101" t="s">
        <v>465</v>
      </c>
      <c r="E70" s="101" t="s">
        <v>327</v>
      </c>
      <c r="F70" s="101" t="s">
        <v>465</v>
      </c>
      <c r="G70" s="101" t="s">
        <v>307</v>
      </c>
      <c r="H70" s="101" t="s">
        <v>335</v>
      </c>
      <c r="I70" s="126"/>
      <c r="J70" s="202">
        <f>J71</f>
        <v>30</v>
      </c>
      <c r="K70" s="202">
        <f>K71</f>
        <v>50</v>
      </c>
    </row>
    <row r="71" spans="1:11" ht="22.5">
      <c r="A71" s="3"/>
      <c r="B71" s="169" t="s">
        <v>326</v>
      </c>
      <c r="C71" s="169"/>
      <c r="D71" s="116" t="s">
        <v>465</v>
      </c>
      <c r="E71" s="116" t="s">
        <v>327</v>
      </c>
      <c r="F71" s="116" t="s">
        <v>465</v>
      </c>
      <c r="G71" s="116" t="s">
        <v>307</v>
      </c>
      <c r="H71" s="116" t="s">
        <v>335</v>
      </c>
      <c r="I71" s="127">
        <v>200</v>
      </c>
      <c r="J71" s="222">
        <v>30</v>
      </c>
      <c r="K71" s="222">
        <v>50</v>
      </c>
    </row>
    <row r="72" spans="1:11" ht="12.75">
      <c r="A72" s="3"/>
      <c r="B72" s="191" t="s">
        <v>387</v>
      </c>
      <c r="C72" s="191"/>
      <c r="D72" s="192" t="s">
        <v>467</v>
      </c>
      <c r="E72" s="192"/>
      <c r="F72" s="195"/>
      <c r="G72" s="195"/>
      <c r="H72" s="195"/>
      <c r="I72" s="224"/>
      <c r="J72" s="196">
        <f aca="true" t="shared" si="4" ref="J72:K75">J73</f>
        <v>154.9</v>
      </c>
      <c r="K72" s="196">
        <f t="shared" si="4"/>
        <v>154.9</v>
      </c>
    </row>
    <row r="73" spans="1:11" ht="12.75">
      <c r="A73" s="3"/>
      <c r="B73" s="174" t="s">
        <v>461</v>
      </c>
      <c r="C73" s="174"/>
      <c r="D73" s="154" t="s">
        <v>467</v>
      </c>
      <c r="E73" s="154" t="s">
        <v>466</v>
      </c>
      <c r="F73" s="96"/>
      <c r="G73" s="96"/>
      <c r="H73" s="96"/>
      <c r="I73" s="123"/>
      <c r="J73" s="184">
        <f t="shared" si="4"/>
        <v>154.9</v>
      </c>
      <c r="K73" s="184">
        <f t="shared" si="4"/>
        <v>154.9</v>
      </c>
    </row>
    <row r="74" spans="1:11" ht="12.75">
      <c r="A74" s="3"/>
      <c r="B74" s="185" t="s">
        <v>365</v>
      </c>
      <c r="C74" s="185"/>
      <c r="D74" s="157" t="s">
        <v>467</v>
      </c>
      <c r="E74" s="157" t="s">
        <v>466</v>
      </c>
      <c r="F74" s="98" t="s">
        <v>230</v>
      </c>
      <c r="G74" s="98" t="s">
        <v>366</v>
      </c>
      <c r="H74" s="98" t="s">
        <v>297</v>
      </c>
      <c r="I74" s="124"/>
      <c r="J74" s="186">
        <f t="shared" si="4"/>
        <v>154.9</v>
      </c>
      <c r="K74" s="186">
        <f t="shared" si="4"/>
        <v>154.9</v>
      </c>
    </row>
    <row r="75" spans="1:11" ht="12.75">
      <c r="A75" s="3"/>
      <c r="B75" s="187" t="s">
        <v>367</v>
      </c>
      <c r="C75" s="187"/>
      <c r="D75" s="148" t="s">
        <v>467</v>
      </c>
      <c r="E75" s="148" t="s">
        <v>466</v>
      </c>
      <c r="F75" s="116" t="s">
        <v>230</v>
      </c>
      <c r="G75" s="116" t="s">
        <v>368</v>
      </c>
      <c r="H75" s="116" t="s">
        <v>297</v>
      </c>
      <c r="I75" s="127"/>
      <c r="J75" s="188">
        <f t="shared" si="4"/>
        <v>154.9</v>
      </c>
      <c r="K75" s="188">
        <f t="shared" si="4"/>
        <v>154.9</v>
      </c>
    </row>
    <row r="76" spans="1:11" ht="33.75">
      <c r="A76" s="3"/>
      <c r="B76" s="187" t="s">
        <v>369</v>
      </c>
      <c r="C76" s="187"/>
      <c r="D76" s="148" t="s">
        <v>467</v>
      </c>
      <c r="E76" s="148" t="s">
        <v>466</v>
      </c>
      <c r="F76" s="116" t="s">
        <v>230</v>
      </c>
      <c r="G76" s="116" t="s">
        <v>368</v>
      </c>
      <c r="H76" s="116" t="s">
        <v>370</v>
      </c>
      <c r="I76" s="127"/>
      <c r="J76" s="156">
        <f>J77+J78</f>
        <v>154.9</v>
      </c>
      <c r="K76" s="156">
        <f>K77+K78</f>
        <v>154.9</v>
      </c>
    </row>
    <row r="77" spans="1:11" ht="78.75">
      <c r="A77" s="3"/>
      <c r="B77" s="187" t="s">
        <v>371</v>
      </c>
      <c r="C77" s="187"/>
      <c r="D77" s="148" t="s">
        <v>467</v>
      </c>
      <c r="E77" s="148" t="s">
        <v>466</v>
      </c>
      <c r="F77" s="116" t="s">
        <v>230</v>
      </c>
      <c r="G77" s="116" t="s">
        <v>368</v>
      </c>
      <c r="H77" s="116" t="s">
        <v>370</v>
      </c>
      <c r="I77" s="148" t="s">
        <v>310</v>
      </c>
      <c r="J77" s="156">
        <v>152.6</v>
      </c>
      <c r="K77" s="156">
        <v>152.6</v>
      </c>
    </row>
    <row r="78" spans="1:11" ht="22.5">
      <c r="A78" s="3"/>
      <c r="B78" s="169" t="s">
        <v>326</v>
      </c>
      <c r="C78" s="169"/>
      <c r="D78" s="148" t="s">
        <v>467</v>
      </c>
      <c r="E78" s="148" t="s">
        <v>466</v>
      </c>
      <c r="F78" s="116" t="s">
        <v>230</v>
      </c>
      <c r="G78" s="116" t="s">
        <v>368</v>
      </c>
      <c r="H78" s="116" t="s">
        <v>370</v>
      </c>
      <c r="I78" s="148" t="s">
        <v>287</v>
      </c>
      <c r="J78" s="156">
        <v>2.3</v>
      </c>
      <c r="K78" s="156">
        <v>2.3</v>
      </c>
    </row>
    <row r="79" spans="1:11" ht="25.5">
      <c r="A79" s="3"/>
      <c r="B79" s="191" t="s">
        <v>386</v>
      </c>
      <c r="C79" s="191"/>
      <c r="D79" s="192" t="s">
        <v>466</v>
      </c>
      <c r="E79" s="192"/>
      <c r="F79" s="193"/>
      <c r="G79" s="193"/>
      <c r="H79" s="193"/>
      <c r="I79" s="225"/>
      <c r="J79" s="194">
        <f>J80+J92</f>
        <v>100</v>
      </c>
      <c r="K79" s="194">
        <f>K80+K92</f>
        <v>100</v>
      </c>
    </row>
    <row r="80" spans="1:11" ht="31.5">
      <c r="A80" s="3"/>
      <c r="B80" s="152" t="s">
        <v>372</v>
      </c>
      <c r="C80" s="152"/>
      <c r="D80" s="96" t="s">
        <v>466</v>
      </c>
      <c r="E80" s="96" t="s">
        <v>33</v>
      </c>
      <c r="F80" s="167"/>
      <c r="G80" s="167"/>
      <c r="H80" s="167"/>
      <c r="I80" s="167"/>
      <c r="J80" s="155">
        <f>J81+J85</f>
        <v>65</v>
      </c>
      <c r="K80" s="155">
        <f>K81+K85</f>
        <v>65</v>
      </c>
    </row>
    <row r="81" spans="1:11" ht="33.75" customHeight="1" hidden="1">
      <c r="A81" s="3"/>
      <c r="B81" s="137" t="s">
        <v>294</v>
      </c>
      <c r="C81" s="137"/>
      <c r="D81" s="98" t="s">
        <v>466</v>
      </c>
      <c r="E81" s="98" t="s">
        <v>33</v>
      </c>
      <c r="F81" s="98" t="s">
        <v>295</v>
      </c>
      <c r="G81" s="98"/>
      <c r="H81" s="98"/>
      <c r="I81" s="110"/>
      <c r="J81" s="151">
        <f aca="true" t="shared" si="5" ref="J81:K83">J82</f>
        <v>0</v>
      </c>
      <c r="K81" s="151">
        <f t="shared" si="5"/>
        <v>0</v>
      </c>
    </row>
    <row r="82" spans="1:11" ht="42.75" hidden="1">
      <c r="A82" s="3"/>
      <c r="B82" s="143" t="s">
        <v>296</v>
      </c>
      <c r="C82" s="143"/>
      <c r="D82" s="130" t="s">
        <v>466</v>
      </c>
      <c r="E82" s="130" t="s">
        <v>33</v>
      </c>
      <c r="F82" s="130">
        <v>97</v>
      </c>
      <c r="G82" s="130">
        <v>2</v>
      </c>
      <c r="H82" s="130" t="s">
        <v>297</v>
      </c>
      <c r="I82" s="132"/>
      <c r="J82" s="166">
        <f t="shared" si="5"/>
        <v>0</v>
      </c>
      <c r="K82" s="166">
        <f t="shared" si="5"/>
        <v>0</v>
      </c>
    </row>
    <row r="83" spans="1:11" ht="22.5" hidden="1">
      <c r="A83" s="3"/>
      <c r="B83" s="150" t="s">
        <v>378</v>
      </c>
      <c r="C83" s="150"/>
      <c r="D83" s="112" t="s">
        <v>466</v>
      </c>
      <c r="E83" s="112" t="s">
        <v>33</v>
      </c>
      <c r="F83" s="112" t="s">
        <v>295</v>
      </c>
      <c r="G83" s="112" t="s">
        <v>293</v>
      </c>
      <c r="H83" s="112" t="s">
        <v>373</v>
      </c>
      <c r="I83" s="126"/>
      <c r="J83" s="163">
        <f t="shared" si="5"/>
        <v>0</v>
      </c>
      <c r="K83" s="163">
        <f t="shared" si="5"/>
        <v>0</v>
      </c>
    </row>
    <row r="84" spans="1:11" ht="56.25" hidden="1">
      <c r="A84" s="3"/>
      <c r="B84" s="136" t="s">
        <v>374</v>
      </c>
      <c r="C84" s="136"/>
      <c r="D84" s="116" t="s">
        <v>466</v>
      </c>
      <c r="E84" s="116" t="s">
        <v>33</v>
      </c>
      <c r="F84" s="116" t="s">
        <v>295</v>
      </c>
      <c r="G84" s="116" t="s">
        <v>293</v>
      </c>
      <c r="H84" s="116" t="s">
        <v>373</v>
      </c>
      <c r="I84" s="127">
        <v>500</v>
      </c>
      <c r="J84" s="156"/>
      <c r="K84" s="156"/>
    </row>
    <row r="85" spans="1:11" ht="42.75">
      <c r="A85" s="3"/>
      <c r="B85" s="137" t="s">
        <v>377</v>
      </c>
      <c r="C85" s="137"/>
      <c r="D85" s="98" t="s">
        <v>466</v>
      </c>
      <c r="E85" s="98" t="s">
        <v>33</v>
      </c>
      <c r="F85" s="98" t="s">
        <v>466</v>
      </c>
      <c r="G85" s="98"/>
      <c r="H85" s="98"/>
      <c r="I85" s="110"/>
      <c r="J85" s="151">
        <f>J86+J89</f>
        <v>65</v>
      </c>
      <c r="K85" s="151">
        <f>K86+K89</f>
        <v>65</v>
      </c>
    </row>
    <row r="86" spans="1:11" ht="84.75">
      <c r="A86" s="3"/>
      <c r="B86" s="168" t="s">
        <v>66</v>
      </c>
      <c r="C86" s="168"/>
      <c r="D86" s="130" t="s">
        <v>466</v>
      </c>
      <c r="E86" s="130" t="s">
        <v>33</v>
      </c>
      <c r="F86" s="130" t="s">
        <v>466</v>
      </c>
      <c r="G86" s="130" t="s">
        <v>281</v>
      </c>
      <c r="H86" s="130"/>
      <c r="I86" s="131"/>
      <c r="J86" s="166">
        <f>J87</f>
        <v>50</v>
      </c>
      <c r="K86" s="166">
        <f>K87</f>
        <v>50</v>
      </c>
    </row>
    <row r="87" spans="1:11" ht="105.75">
      <c r="A87" s="3"/>
      <c r="B87" s="100" t="s">
        <v>113</v>
      </c>
      <c r="C87" s="100"/>
      <c r="D87" s="101" t="s">
        <v>466</v>
      </c>
      <c r="E87" s="101" t="s">
        <v>33</v>
      </c>
      <c r="F87" s="101" t="s">
        <v>466</v>
      </c>
      <c r="G87" s="101" t="s">
        <v>281</v>
      </c>
      <c r="H87" s="101" t="s">
        <v>375</v>
      </c>
      <c r="I87" s="112"/>
      <c r="J87" s="202">
        <f>J88</f>
        <v>50</v>
      </c>
      <c r="K87" s="202">
        <f>K88</f>
        <v>50</v>
      </c>
    </row>
    <row r="88" spans="1:11" ht="22.5">
      <c r="A88" s="3"/>
      <c r="B88" s="169" t="s">
        <v>326</v>
      </c>
      <c r="C88" s="169"/>
      <c r="D88" s="116" t="s">
        <v>466</v>
      </c>
      <c r="E88" s="116" t="s">
        <v>33</v>
      </c>
      <c r="F88" s="116" t="s">
        <v>466</v>
      </c>
      <c r="G88" s="116" t="s">
        <v>281</v>
      </c>
      <c r="H88" s="116" t="s">
        <v>375</v>
      </c>
      <c r="I88" s="116" t="s">
        <v>287</v>
      </c>
      <c r="J88" s="156">
        <v>50</v>
      </c>
      <c r="K88" s="156">
        <v>50</v>
      </c>
    </row>
    <row r="89" spans="1:11" ht="63.75">
      <c r="A89" s="3"/>
      <c r="B89" s="168" t="s">
        <v>380</v>
      </c>
      <c r="C89" s="168"/>
      <c r="D89" s="130" t="s">
        <v>466</v>
      </c>
      <c r="E89" s="130" t="s">
        <v>33</v>
      </c>
      <c r="F89" s="130" t="s">
        <v>466</v>
      </c>
      <c r="G89" s="130" t="s">
        <v>293</v>
      </c>
      <c r="H89" s="130"/>
      <c r="I89" s="131"/>
      <c r="J89" s="166">
        <f>J90</f>
        <v>15</v>
      </c>
      <c r="K89" s="166">
        <f>K90</f>
        <v>15</v>
      </c>
    </row>
    <row r="90" spans="1:11" ht="84.75">
      <c r="A90" s="3"/>
      <c r="B90" s="100" t="s">
        <v>381</v>
      </c>
      <c r="C90" s="100"/>
      <c r="D90" s="101" t="s">
        <v>466</v>
      </c>
      <c r="E90" s="101" t="s">
        <v>33</v>
      </c>
      <c r="F90" s="101" t="s">
        <v>466</v>
      </c>
      <c r="G90" s="101" t="s">
        <v>293</v>
      </c>
      <c r="H90" s="101" t="s">
        <v>376</v>
      </c>
      <c r="I90" s="112"/>
      <c r="J90" s="202">
        <f>J91</f>
        <v>15</v>
      </c>
      <c r="K90" s="202">
        <f>K91</f>
        <v>15</v>
      </c>
    </row>
    <row r="91" spans="1:11" ht="22.5">
      <c r="A91" s="3"/>
      <c r="B91" s="169" t="s">
        <v>326</v>
      </c>
      <c r="C91" s="169"/>
      <c r="D91" s="111" t="s">
        <v>466</v>
      </c>
      <c r="E91" s="111" t="s">
        <v>33</v>
      </c>
      <c r="F91" s="111" t="s">
        <v>466</v>
      </c>
      <c r="G91" s="111" t="s">
        <v>293</v>
      </c>
      <c r="H91" s="111" t="s">
        <v>376</v>
      </c>
      <c r="I91" s="111" t="s">
        <v>287</v>
      </c>
      <c r="J91" s="222">
        <v>15</v>
      </c>
      <c r="K91" s="222">
        <v>15</v>
      </c>
    </row>
    <row r="92" spans="1:11" ht="12.75">
      <c r="A92" s="3"/>
      <c r="B92" s="152" t="s">
        <v>382</v>
      </c>
      <c r="C92" s="152"/>
      <c r="D92" s="96" t="s">
        <v>466</v>
      </c>
      <c r="E92" s="96" t="s">
        <v>383</v>
      </c>
      <c r="F92" s="96"/>
      <c r="G92" s="96"/>
      <c r="H92" s="96"/>
      <c r="I92" s="115"/>
      <c r="J92" s="155">
        <f>J93</f>
        <v>35</v>
      </c>
      <c r="K92" s="155">
        <f>K93</f>
        <v>35</v>
      </c>
    </row>
    <row r="93" spans="1:11" ht="42.75">
      <c r="A93" s="3"/>
      <c r="B93" s="137" t="s">
        <v>394</v>
      </c>
      <c r="C93" s="137"/>
      <c r="D93" s="98" t="s">
        <v>466</v>
      </c>
      <c r="E93" s="98" t="s">
        <v>383</v>
      </c>
      <c r="F93" s="98" t="s">
        <v>466</v>
      </c>
      <c r="G93" s="98"/>
      <c r="H93" s="98"/>
      <c r="I93" s="110"/>
      <c r="J93" s="151">
        <f>J94</f>
        <v>35</v>
      </c>
      <c r="K93" s="151">
        <f>K94</f>
        <v>35</v>
      </c>
    </row>
    <row r="94" spans="1:11" ht="74.25">
      <c r="A94" s="3"/>
      <c r="B94" s="143" t="s">
        <v>68</v>
      </c>
      <c r="C94" s="143"/>
      <c r="D94" s="130" t="s">
        <v>466</v>
      </c>
      <c r="E94" s="130" t="s">
        <v>383</v>
      </c>
      <c r="F94" s="130" t="s">
        <v>466</v>
      </c>
      <c r="G94" s="130" t="s">
        <v>307</v>
      </c>
      <c r="H94" s="130"/>
      <c r="I94" s="131"/>
      <c r="J94" s="166">
        <f>J95+J97</f>
        <v>35</v>
      </c>
      <c r="K94" s="166">
        <f>K95+K97</f>
        <v>35</v>
      </c>
    </row>
    <row r="95" spans="1:11" ht="95.25">
      <c r="A95" s="3"/>
      <c r="B95" s="190" t="s">
        <v>69</v>
      </c>
      <c r="C95" s="190"/>
      <c r="D95" s="101" t="s">
        <v>466</v>
      </c>
      <c r="E95" s="101" t="s">
        <v>383</v>
      </c>
      <c r="F95" s="101" t="s">
        <v>466</v>
      </c>
      <c r="G95" s="101" t="s">
        <v>307</v>
      </c>
      <c r="H95" s="101" t="s">
        <v>384</v>
      </c>
      <c r="I95" s="112"/>
      <c r="J95" s="202">
        <f>J96</f>
        <v>30</v>
      </c>
      <c r="K95" s="202">
        <f>K96</f>
        <v>30</v>
      </c>
    </row>
    <row r="96" spans="1:11" ht="22.5">
      <c r="A96" s="3"/>
      <c r="B96" s="169" t="s">
        <v>326</v>
      </c>
      <c r="C96" s="169"/>
      <c r="D96" s="116" t="s">
        <v>466</v>
      </c>
      <c r="E96" s="116" t="s">
        <v>383</v>
      </c>
      <c r="F96" s="116" t="s">
        <v>466</v>
      </c>
      <c r="G96" s="116" t="s">
        <v>307</v>
      </c>
      <c r="H96" s="116" t="s">
        <v>384</v>
      </c>
      <c r="I96" s="111" t="s">
        <v>287</v>
      </c>
      <c r="J96" s="222">
        <v>30</v>
      </c>
      <c r="K96" s="222">
        <v>30</v>
      </c>
    </row>
    <row r="97" spans="1:11" ht="84.75">
      <c r="A97" s="3"/>
      <c r="B97" s="100" t="s">
        <v>71</v>
      </c>
      <c r="C97" s="100"/>
      <c r="D97" s="101" t="s">
        <v>466</v>
      </c>
      <c r="E97" s="101" t="s">
        <v>383</v>
      </c>
      <c r="F97" s="101" t="s">
        <v>466</v>
      </c>
      <c r="G97" s="101" t="s">
        <v>307</v>
      </c>
      <c r="H97" s="101" t="s">
        <v>385</v>
      </c>
      <c r="I97" s="112"/>
      <c r="J97" s="202">
        <f>J98</f>
        <v>5</v>
      </c>
      <c r="K97" s="202">
        <f>K98</f>
        <v>5</v>
      </c>
    </row>
    <row r="98" spans="1:11" ht="22.5">
      <c r="A98" s="3"/>
      <c r="B98" s="169" t="s">
        <v>326</v>
      </c>
      <c r="C98" s="169"/>
      <c r="D98" s="116" t="s">
        <v>466</v>
      </c>
      <c r="E98" s="116" t="s">
        <v>383</v>
      </c>
      <c r="F98" s="116" t="s">
        <v>466</v>
      </c>
      <c r="G98" s="116" t="s">
        <v>307</v>
      </c>
      <c r="H98" s="116" t="s">
        <v>385</v>
      </c>
      <c r="I98" s="111" t="s">
        <v>287</v>
      </c>
      <c r="J98" s="222">
        <v>5</v>
      </c>
      <c r="K98" s="222">
        <v>5</v>
      </c>
    </row>
    <row r="99" spans="1:11" ht="12.75">
      <c r="A99" s="3"/>
      <c r="B99" s="197" t="s">
        <v>388</v>
      </c>
      <c r="C99" s="197"/>
      <c r="D99" s="198" t="s">
        <v>469</v>
      </c>
      <c r="E99" s="198"/>
      <c r="F99" s="195"/>
      <c r="G99" s="195"/>
      <c r="H99" s="195"/>
      <c r="I99" s="109"/>
      <c r="J99" s="194">
        <f>J100+J112</f>
        <v>1941</v>
      </c>
      <c r="K99" s="194">
        <f>K100+K112</f>
        <v>2703</v>
      </c>
    </row>
    <row r="100" spans="1:11" ht="12.75">
      <c r="A100" s="3"/>
      <c r="B100" s="107" t="s">
        <v>389</v>
      </c>
      <c r="C100" s="107"/>
      <c r="D100" s="96" t="s">
        <v>469</v>
      </c>
      <c r="E100" s="96" t="s">
        <v>33</v>
      </c>
      <c r="F100" s="175"/>
      <c r="G100" s="175"/>
      <c r="H100" s="175"/>
      <c r="I100" s="115"/>
      <c r="J100" s="181">
        <f>J101</f>
        <v>1941</v>
      </c>
      <c r="K100" s="181">
        <f>K101</f>
        <v>2703</v>
      </c>
    </row>
    <row r="101" spans="1:11" ht="32.25">
      <c r="A101" s="3"/>
      <c r="B101" s="199" t="s">
        <v>398</v>
      </c>
      <c r="C101" s="199"/>
      <c r="D101" s="98" t="s">
        <v>469</v>
      </c>
      <c r="E101" s="98" t="s">
        <v>33</v>
      </c>
      <c r="F101" s="98" t="s">
        <v>469</v>
      </c>
      <c r="G101" s="98"/>
      <c r="H101" s="98"/>
      <c r="I101" s="110"/>
      <c r="J101" s="151">
        <f>J102+J105</f>
        <v>1941</v>
      </c>
      <c r="K101" s="151">
        <f>K102+K105</f>
        <v>2703</v>
      </c>
    </row>
    <row r="102" spans="1:11" ht="58.5" customHeight="1">
      <c r="A102" s="3"/>
      <c r="B102" s="201" t="s">
        <v>126</v>
      </c>
      <c r="C102" s="200"/>
      <c r="D102" s="165" t="s">
        <v>469</v>
      </c>
      <c r="E102" s="165" t="s">
        <v>33</v>
      </c>
      <c r="F102" s="130" t="s">
        <v>469</v>
      </c>
      <c r="G102" s="130" t="s">
        <v>281</v>
      </c>
      <c r="H102" s="130"/>
      <c r="I102" s="131"/>
      <c r="J102" s="166">
        <f>J103</f>
        <v>400</v>
      </c>
      <c r="K102" s="166">
        <f>K103</f>
        <v>400</v>
      </c>
    </row>
    <row r="103" spans="1:11" ht="68.25" customHeight="1">
      <c r="A103" s="3"/>
      <c r="B103" s="190" t="s">
        <v>73</v>
      </c>
      <c r="C103" s="190"/>
      <c r="D103" s="203" t="s">
        <v>469</v>
      </c>
      <c r="E103" s="203" t="s">
        <v>33</v>
      </c>
      <c r="F103" s="101" t="s">
        <v>469</v>
      </c>
      <c r="G103" s="101" t="s">
        <v>281</v>
      </c>
      <c r="H103" s="101" t="s">
        <v>390</v>
      </c>
      <c r="I103" s="112"/>
      <c r="J103" s="202">
        <f>J104</f>
        <v>400</v>
      </c>
      <c r="K103" s="202">
        <f>K104</f>
        <v>400</v>
      </c>
    </row>
    <row r="104" spans="1:11" ht="22.5">
      <c r="A104" s="3"/>
      <c r="B104" s="169" t="s">
        <v>326</v>
      </c>
      <c r="C104" s="169"/>
      <c r="D104" s="205" t="s">
        <v>469</v>
      </c>
      <c r="E104" s="205" t="s">
        <v>33</v>
      </c>
      <c r="F104" s="116" t="s">
        <v>469</v>
      </c>
      <c r="G104" s="116" t="s">
        <v>281</v>
      </c>
      <c r="H104" s="116" t="s">
        <v>390</v>
      </c>
      <c r="I104" s="116" t="s">
        <v>287</v>
      </c>
      <c r="J104" s="156">
        <v>400</v>
      </c>
      <c r="K104" s="156">
        <v>400</v>
      </c>
    </row>
    <row r="105" spans="1:11" ht="74.25">
      <c r="A105" s="3"/>
      <c r="B105" s="201" t="s">
        <v>97</v>
      </c>
      <c r="C105" s="201"/>
      <c r="D105" s="204" t="s">
        <v>469</v>
      </c>
      <c r="E105" s="204" t="s">
        <v>33</v>
      </c>
      <c r="F105" s="130" t="s">
        <v>469</v>
      </c>
      <c r="G105" s="130" t="s">
        <v>293</v>
      </c>
      <c r="H105" s="130"/>
      <c r="I105" s="131"/>
      <c r="J105" s="166">
        <f>J106+J108+J110</f>
        <v>1541</v>
      </c>
      <c r="K105" s="166">
        <f>K106+K108+K110</f>
        <v>2303</v>
      </c>
    </row>
    <row r="106" spans="1:11" ht="84.75" hidden="1">
      <c r="A106" s="3"/>
      <c r="B106" s="190" t="s">
        <v>401</v>
      </c>
      <c r="C106" s="190"/>
      <c r="D106" s="203" t="s">
        <v>469</v>
      </c>
      <c r="E106" s="203" t="s">
        <v>33</v>
      </c>
      <c r="F106" s="101" t="s">
        <v>469</v>
      </c>
      <c r="G106" s="101" t="s">
        <v>293</v>
      </c>
      <c r="H106" s="101" t="s">
        <v>391</v>
      </c>
      <c r="I106" s="112"/>
      <c r="J106" s="202">
        <f>J107</f>
        <v>0</v>
      </c>
      <c r="K106" s="202">
        <f>K107</f>
        <v>0</v>
      </c>
    </row>
    <row r="107" spans="1:11" ht="22.5" hidden="1">
      <c r="A107" s="3"/>
      <c r="B107" s="169" t="s">
        <v>326</v>
      </c>
      <c r="C107" s="169"/>
      <c r="D107" s="205" t="s">
        <v>469</v>
      </c>
      <c r="E107" s="205" t="s">
        <v>33</v>
      </c>
      <c r="F107" s="116" t="s">
        <v>469</v>
      </c>
      <c r="G107" s="116" t="s">
        <v>293</v>
      </c>
      <c r="H107" s="116" t="s">
        <v>391</v>
      </c>
      <c r="I107" s="116" t="s">
        <v>287</v>
      </c>
      <c r="J107" s="156">
        <v>0</v>
      </c>
      <c r="K107" s="156">
        <v>0</v>
      </c>
    </row>
    <row r="108" spans="1:11" ht="105.75" hidden="1">
      <c r="A108" s="3"/>
      <c r="B108" s="190" t="s">
        <v>402</v>
      </c>
      <c r="C108" s="190"/>
      <c r="D108" s="203" t="s">
        <v>469</v>
      </c>
      <c r="E108" s="203" t="s">
        <v>33</v>
      </c>
      <c r="F108" s="101" t="s">
        <v>469</v>
      </c>
      <c r="G108" s="101" t="s">
        <v>293</v>
      </c>
      <c r="H108" s="101" t="s">
        <v>392</v>
      </c>
      <c r="I108" s="112"/>
      <c r="J108" s="202">
        <f>J109</f>
        <v>0</v>
      </c>
      <c r="K108" s="202">
        <f>K109</f>
        <v>0</v>
      </c>
    </row>
    <row r="109" spans="1:11" ht="22.5" hidden="1">
      <c r="A109" s="3"/>
      <c r="B109" s="169" t="s">
        <v>326</v>
      </c>
      <c r="C109" s="169"/>
      <c r="D109" s="205" t="s">
        <v>469</v>
      </c>
      <c r="E109" s="205" t="s">
        <v>33</v>
      </c>
      <c r="F109" s="116" t="s">
        <v>469</v>
      </c>
      <c r="G109" s="116" t="s">
        <v>293</v>
      </c>
      <c r="H109" s="116" t="s">
        <v>392</v>
      </c>
      <c r="I109" s="116" t="s">
        <v>287</v>
      </c>
      <c r="J109" s="156"/>
      <c r="K109" s="156"/>
    </row>
    <row r="110" spans="1:11" ht="92.25" customHeight="1">
      <c r="A110" s="3"/>
      <c r="B110" s="190" t="s">
        <v>76</v>
      </c>
      <c r="C110" s="190"/>
      <c r="D110" s="203" t="s">
        <v>469</v>
      </c>
      <c r="E110" s="203" t="s">
        <v>33</v>
      </c>
      <c r="F110" s="101" t="s">
        <v>469</v>
      </c>
      <c r="G110" s="101" t="s">
        <v>293</v>
      </c>
      <c r="H110" s="101" t="s">
        <v>393</v>
      </c>
      <c r="I110" s="112"/>
      <c r="J110" s="202">
        <f>J111</f>
        <v>1541</v>
      </c>
      <c r="K110" s="202">
        <f>K111</f>
        <v>2303</v>
      </c>
    </row>
    <row r="111" spans="1:11" ht="13.5" customHeight="1">
      <c r="A111" s="3"/>
      <c r="B111" s="169" t="s">
        <v>326</v>
      </c>
      <c r="C111" s="169"/>
      <c r="D111" s="205" t="s">
        <v>469</v>
      </c>
      <c r="E111" s="205" t="s">
        <v>33</v>
      </c>
      <c r="F111" s="116" t="s">
        <v>469</v>
      </c>
      <c r="G111" s="116" t="s">
        <v>293</v>
      </c>
      <c r="H111" s="116" t="s">
        <v>393</v>
      </c>
      <c r="I111" s="116" t="s">
        <v>287</v>
      </c>
      <c r="J111" s="222">
        <v>1541</v>
      </c>
      <c r="K111" s="222">
        <v>2303</v>
      </c>
    </row>
    <row r="112" spans="1:11" ht="12.75" hidden="1">
      <c r="A112" s="3"/>
      <c r="B112" s="107" t="s">
        <v>233</v>
      </c>
      <c r="C112" s="107"/>
      <c r="D112" s="96" t="s">
        <v>469</v>
      </c>
      <c r="E112" s="96" t="s">
        <v>234</v>
      </c>
      <c r="F112" s="175"/>
      <c r="G112" s="175"/>
      <c r="H112" s="175"/>
      <c r="I112" s="115"/>
      <c r="J112" s="181">
        <f>J113</f>
        <v>0</v>
      </c>
      <c r="K112" s="181">
        <f>K113</f>
        <v>0</v>
      </c>
    </row>
    <row r="113" spans="1:11" ht="29.25" customHeight="1" hidden="1">
      <c r="A113" s="3"/>
      <c r="B113" s="206" t="s">
        <v>294</v>
      </c>
      <c r="C113" s="206"/>
      <c r="D113" s="176" t="s">
        <v>469</v>
      </c>
      <c r="E113" s="176" t="s">
        <v>234</v>
      </c>
      <c r="F113" s="176" t="s">
        <v>295</v>
      </c>
      <c r="G113" s="176"/>
      <c r="H113" s="176"/>
      <c r="I113" s="207"/>
      <c r="J113" s="182">
        <f>J114</f>
        <v>0</v>
      </c>
      <c r="K113" s="182">
        <f>K114</f>
        <v>0</v>
      </c>
    </row>
    <row r="114" spans="1:11" ht="42.75" hidden="1">
      <c r="A114" s="3"/>
      <c r="B114" s="213" t="s">
        <v>296</v>
      </c>
      <c r="C114" s="213"/>
      <c r="D114" s="214" t="s">
        <v>469</v>
      </c>
      <c r="E114" s="214" t="s">
        <v>234</v>
      </c>
      <c r="F114" s="214">
        <v>97</v>
      </c>
      <c r="G114" s="214">
        <v>2</v>
      </c>
      <c r="H114" s="214" t="s">
        <v>297</v>
      </c>
      <c r="I114" s="208"/>
      <c r="J114" s="215">
        <f>J115+J117</f>
        <v>0</v>
      </c>
      <c r="K114" s="215">
        <f>K115+K117</f>
        <v>0</v>
      </c>
    </row>
    <row r="115" spans="1:11" ht="33.75" hidden="1">
      <c r="A115" s="3"/>
      <c r="B115" s="209" t="s">
        <v>404</v>
      </c>
      <c r="C115" s="209"/>
      <c r="D115" s="210" t="s">
        <v>469</v>
      </c>
      <c r="E115" s="210" t="s">
        <v>234</v>
      </c>
      <c r="F115" s="210" t="s">
        <v>295</v>
      </c>
      <c r="G115" s="210" t="s">
        <v>293</v>
      </c>
      <c r="H115" s="210" t="s">
        <v>405</v>
      </c>
      <c r="I115" s="211"/>
      <c r="J115" s="212">
        <f>J116</f>
        <v>0</v>
      </c>
      <c r="K115" s="212">
        <f>K116</f>
        <v>0</v>
      </c>
    </row>
    <row r="116" spans="1:11" ht="56.25" hidden="1">
      <c r="A116" s="3"/>
      <c r="B116" s="183" t="s">
        <v>374</v>
      </c>
      <c r="C116" s="183"/>
      <c r="D116" s="179" t="s">
        <v>469</v>
      </c>
      <c r="E116" s="179" t="s">
        <v>234</v>
      </c>
      <c r="F116" s="179" t="s">
        <v>295</v>
      </c>
      <c r="G116" s="179" t="s">
        <v>293</v>
      </c>
      <c r="H116" s="179" t="s">
        <v>405</v>
      </c>
      <c r="I116" s="178" t="s">
        <v>336</v>
      </c>
      <c r="J116" s="180"/>
      <c r="K116" s="180"/>
    </row>
    <row r="117" spans="1:11" ht="22.5" hidden="1">
      <c r="A117" s="3"/>
      <c r="B117" s="209" t="s">
        <v>407</v>
      </c>
      <c r="C117" s="209"/>
      <c r="D117" s="210" t="s">
        <v>469</v>
      </c>
      <c r="E117" s="210" t="s">
        <v>234</v>
      </c>
      <c r="F117" s="210" t="s">
        <v>295</v>
      </c>
      <c r="G117" s="210" t="s">
        <v>293</v>
      </c>
      <c r="H117" s="210" t="s">
        <v>406</v>
      </c>
      <c r="I117" s="211"/>
      <c r="J117" s="212">
        <f>J118</f>
        <v>0</v>
      </c>
      <c r="K117" s="212">
        <f>K118</f>
        <v>0</v>
      </c>
    </row>
    <row r="118" spans="1:11" ht="56.25" hidden="1">
      <c r="A118" s="3"/>
      <c r="B118" s="183" t="s">
        <v>374</v>
      </c>
      <c r="C118" s="183"/>
      <c r="D118" s="179" t="s">
        <v>469</v>
      </c>
      <c r="E118" s="179" t="s">
        <v>234</v>
      </c>
      <c r="F118" s="179" t="s">
        <v>295</v>
      </c>
      <c r="G118" s="179" t="s">
        <v>293</v>
      </c>
      <c r="H118" s="179" t="s">
        <v>406</v>
      </c>
      <c r="I118" s="178" t="s">
        <v>336</v>
      </c>
      <c r="J118" s="180"/>
      <c r="K118" s="180"/>
    </row>
    <row r="119" spans="1:11" ht="12.75">
      <c r="A119" s="3"/>
      <c r="B119" s="191" t="s">
        <v>408</v>
      </c>
      <c r="C119" s="191"/>
      <c r="D119" s="192" t="s">
        <v>470</v>
      </c>
      <c r="E119" s="192"/>
      <c r="F119" s="195"/>
      <c r="G119" s="195"/>
      <c r="H119" s="216"/>
      <c r="I119" s="226"/>
      <c r="J119" s="217">
        <f>J120+J137+J148+J164</f>
        <v>5992.6</v>
      </c>
      <c r="K119" s="217">
        <f>K120+K137+K148+K164</f>
        <v>6062.200000000001</v>
      </c>
    </row>
    <row r="120" spans="1:11" ht="12.75">
      <c r="A120" s="3"/>
      <c r="B120" s="107" t="s">
        <v>471</v>
      </c>
      <c r="C120" s="107"/>
      <c r="D120" s="96" t="s">
        <v>470</v>
      </c>
      <c r="E120" s="96" t="s">
        <v>465</v>
      </c>
      <c r="F120" s="175"/>
      <c r="G120" s="175"/>
      <c r="H120" s="218"/>
      <c r="I120" s="227"/>
      <c r="J120" s="155">
        <f>J121+J133</f>
        <v>517</v>
      </c>
      <c r="K120" s="155">
        <f>K121+K133</f>
        <v>518</v>
      </c>
    </row>
    <row r="121" spans="1:11" ht="32.25">
      <c r="A121" s="3"/>
      <c r="B121" s="137" t="s">
        <v>411</v>
      </c>
      <c r="C121" s="137"/>
      <c r="D121" s="146" t="s">
        <v>470</v>
      </c>
      <c r="E121" s="146" t="s">
        <v>465</v>
      </c>
      <c r="F121" s="98" t="s">
        <v>470</v>
      </c>
      <c r="G121" s="98"/>
      <c r="H121" s="98"/>
      <c r="I121" s="110"/>
      <c r="J121" s="151">
        <f>J122+J125+J128</f>
        <v>500</v>
      </c>
      <c r="K121" s="151">
        <f>K122+K125+K128</f>
        <v>500</v>
      </c>
    </row>
    <row r="122" spans="1:11" ht="74.25">
      <c r="A122" s="3"/>
      <c r="B122" s="143" t="s">
        <v>412</v>
      </c>
      <c r="C122" s="143"/>
      <c r="D122" s="147" t="s">
        <v>470</v>
      </c>
      <c r="E122" s="147" t="s">
        <v>465</v>
      </c>
      <c r="F122" s="130" t="s">
        <v>470</v>
      </c>
      <c r="G122" s="130" t="s">
        <v>281</v>
      </c>
      <c r="H122" s="130"/>
      <c r="I122" s="131"/>
      <c r="J122" s="166">
        <f>J123</f>
        <v>100</v>
      </c>
      <c r="K122" s="166">
        <f>K123</f>
        <v>100</v>
      </c>
    </row>
    <row r="123" spans="1:11" ht="74.25">
      <c r="A123" s="3"/>
      <c r="B123" s="100" t="s">
        <v>413</v>
      </c>
      <c r="C123" s="100"/>
      <c r="D123" s="144" t="s">
        <v>470</v>
      </c>
      <c r="E123" s="144" t="s">
        <v>465</v>
      </c>
      <c r="F123" s="101" t="s">
        <v>470</v>
      </c>
      <c r="G123" s="101" t="s">
        <v>281</v>
      </c>
      <c r="H123" s="101" t="s">
        <v>409</v>
      </c>
      <c r="I123" s="112"/>
      <c r="J123" s="202">
        <f>J124</f>
        <v>100</v>
      </c>
      <c r="K123" s="202">
        <f>K124</f>
        <v>100</v>
      </c>
    </row>
    <row r="124" spans="1:11" ht="22.5">
      <c r="A124" s="3"/>
      <c r="B124" s="169" t="s">
        <v>326</v>
      </c>
      <c r="C124" s="169"/>
      <c r="D124" s="229" t="s">
        <v>470</v>
      </c>
      <c r="E124" s="229" t="s">
        <v>465</v>
      </c>
      <c r="F124" s="116" t="s">
        <v>470</v>
      </c>
      <c r="G124" s="116" t="s">
        <v>281</v>
      </c>
      <c r="H124" s="116" t="s">
        <v>409</v>
      </c>
      <c r="I124" s="116">
        <v>200</v>
      </c>
      <c r="J124" s="156">
        <v>100</v>
      </c>
      <c r="K124" s="156">
        <v>100</v>
      </c>
    </row>
    <row r="125" spans="1:11" ht="63.75">
      <c r="A125" s="3"/>
      <c r="B125" s="143" t="s">
        <v>77</v>
      </c>
      <c r="C125" s="143"/>
      <c r="D125" s="147" t="s">
        <v>470</v>
      </c>
      <c r="E125" s="147" t="s">
        <v>465</v>
      </c>
      <c r="F125" s="130" t="s">
        <v>470</v>
      </c>
      <c r="G125" s="130" t="s">
        <v>293</v>
      </c>
      <c r="H125" s="130"/>
      <c r="I125" s="131"/>
      <c r="J125" s="166">
        <f>J126</f>
        <v>150</v>
      </c>
      <c r="K125" s="166">
        <f>K126</f>
        <v>150</v>
      </c>
    </row>
    <row r="126" spans="1:11" ht="74.25">
      <c r="A126" s="3"/>
      <c r="B126" s="100" t="s">
        <v>78</v>
      </c>
      <c r="C126" s="100"/>
      <c r="D126" s="144" t="s">
        <v>470</v>
      </c>
      <c r="E126" s="144" t="s">
        <v>465</v>
      </c>
      <c r="F126" s="101" t="s">
        <v>470</v>
      </c>
      <c r="G126" s="101" t="s">
        <v>293</v>
      </c>
      <c r="H126" s="101" t="s">
        <v>409</v>
      </c>
      <c r="I126" s="112"/>
      <c r="J126" s="202">
        <f>J127</f>
        <v>150</v>
      </c>
      <c r="K126" s="202">
        <f>K127</f>
        <v>150</v>
      </c>
    </row>
    <row r="127" spans="1:11" ht="22.5">
      <c r="A127" s="3"/>
      <c r="B127" s="169" t="s">
        <v>326</v>
      </c>
      <c r="C127" s="169"/>
      <c r="D127" s="229" t="s">
        <v>470</v>
      </c>
      <c r="E127" s="229" t="s">
        <v>465</v>
      </c>
      <c r="F127" s="116" t="s">
        <v>470</v>
      </c>
      <c r="G127" s="116" t="s">
        <v>293</v>
      </c>
      <c r="H127" s="116" t="s">
        <v>409</v>
      </c>
      <c r="I127" s="116">
        <v>200</v>
      </c>
      <c r="J127" s="156">
        <v>150</v>
      </c>
      <c r="K127" s="156">
        <v>150</v>
      </c>
    </row>
    <row r="128" spans="1:11" ht="74.25">
      <c r="A128" s="3"/>
      <c r="B128" s="143" t="s">
        <v>116</v>
      </c>
      <c r="C128" s="143"/>
      <c r="D128" s="147" t="s">
        <v>470</v>
      </c>
      <c r="E128" s="147" t="s">
        <v>465</v>
      </c>
      <c r="F128" s="130" t="s">
        <v>470</v>
      </c>
      <c r="G128" s="130" t="s">
        <v>307</v>
      </c>
      <c r="H128" s="130"/>
      <c r="I128" s="131"/>
      <c r="J128" s="166">
        <f>J129+J131</f>
        <v>250</v>
      </c>
      <c r="K128" s="166">
        <f>K129+K131</f>
        <v>250</v>
      </c>
    </row>
    <row r="129" spans="1:11" ht="74.25">
      <c r="A129" s="3"/>
      <c r="B129" s="100" t="s">
        <v>79</v>
      </c>
      <c r="C129" s="100"/>
      <c r="D129" s="144" t="s">
        <v>470</v>
      </c>
      <c r="E129" s="144" t="s">
        <v>465</v>
      </c>
      <c r="F129" s="101" t="s">
        <v>470</v>
      </c>
      <c r="G129" s="101" t="s">
        <v>307</v>
      </c>
      <c r="H129" s="101" t="s">
        <v>409</v>
      </c>
      <c r="I129" s="112"/>
      <c r="J129" s="202">
        <f>J130</f>
        <v>50</v>
      </c>
      <c r="K129" s="202">
        <f>K130</f>
        <v>50</v>
      </c>
    </row>
    <row r="130" spans="1:11" ht="22.5">
      <c r="A130" s="3"/>
      <c r="B130" s="169" t="s">
        <v>326</v>
      </c>
      <c r="C130" s="169"/>
      <c r="D130" s="229" t="s">
        <v>470</v>
      </c>
      <c r="E130" s="229" t="s">
        <v>465</v>
      </c>
      <c r="F130" s="116" t="s">
        <v>470</v>
      </c>
      <c r="G130" s="116" t="s">
        <v>307</v>
      </c>
      <c r="H130" s="116" t="s">
        <v>409</v>
      </c>
      <c r="I130" s="116">
        <v>200</v>
      </c>
      <c r="J130" s="156">
        <v>50</v>
      </c>
      <c r="K130" s="156">
        <v>50</v>
      </c>
    </row>
    <row r="131" spans="1:11" ht="74.25">
      <c r="A131" s="3"/>
      <c r="B131" s="100" t="s">
        <v>418</v>
      </c>
      <c r="C131" s="100"/>
      <c r="D131" s="144" t="s">
        <v>470</v>
      </c>
      <c r="E131" s="144" t="s">
        <v>465</v>
      </c>
      <c r="F131" s="101" t="s">
        <v>470</v>
      </c>
      <c r="G131" s="101" t="s">
        <v>307</v>
      </c>
      <c r="H131" s="101" t="s">
        <v>410</v>
      </c>
      <c r="I131" s="112"/>
      <c r="J131" s="202">
        <f>J132</f>
        <v>200</v>
      </c>
      <c r="K131" s="202">
        <f>K132</f>
        <v>200</v>
      </c>
    </row>
    <row r="132" spans="1:11" ht="22.5">
      <c r="A132" s="3"/>
      <c r="B132" s="169" t="s">
        <v>326</v>
      </c>
      <c r="C132" s="169"/>
      <c r="D132" s="229" t="s">
        <v>470</v>
      </c>
      <c r="E132" s="229" t="s">
        <v>465</v>
      </c>
      <c r="F132" s="116" t="s">
        <v>470</v>
      </c>
      <c r="G132" s="116" t="s">
        <v>307</v>
      </c>
      <c r="H132" s="116" t="s">
        <v>410</v>
      </c>
      <c r="I132" s="116">
        <v>200</v>
      </c>
      <c r="J132" s="156">
        <v>200</v>
      </c>
      <c r="K132" s="156">
        <v>200</v>
      </c>
    </row>
    <row r="133" spans="1:11" ht="42.75">
      <c r="A133" s="3"/>
      <c r="B133" s="135" t="s">
        <v>99</v>
      </c>
      <c r="C133" s="135"/>
      <c r="D133" s="146" t="s">
        <v>470</v>
      </c>
      <c r="E133" s="146" t="s">
        <v>465</v>
      </c>
      <c r="F133" s="98" t="s">
        <v>465</v>
      </c>
      <c r="G133" s="98"/>
      <c r="H133" s="98"/>
      <c r="I133" s="110"/>
      <c r="J133" s="151">
        <f aca="true" t="shared" si="6" ref="J133:K135">J134</f>
        <v>17</v>
      </c>
      <c r="K133" s="151">
        <f t="shared" si="6"/>
        <v>18</v>
      </c>
    </row>
    <row r="134" spans="1:11" ht="68.25" customHeight="1">
      <c r="A134" s="3"/>
      <c r="B134" s="141" t="s">
        <v>81</v>
      </c>
      <c r="C134" s="141"/>
      <c r="D134" s="147" t="s">
        <v>470</v>
      </c>
      <c r="E134" s="147" t="s">
        <v>465</v>
      </c>
      <c r="F134" s="130" t="s">
        <v>465</v>
      </c>
      <c r="G134" s="130" t="s">
        <v>293</v>
      </c>
      <c r="H134" s="130"/>
      <c r="I134" s="131"/>
      <c r="J134" s="166">
        <f t="shared" si="6"/>
        <v>17</v>
      </c>
      <c r="K134" s="166">
        <f t="shared" si="6"/>
        <v>18</v>
      </c>
    </row>
    <row r="135" spans="1:11" ht="74.25">
      <c r="A135" s="3"/>
      <c r="B135" s="113" t="s">
        <v>82</v>
      </c>
      <c r="C135" s="113"/>
      <c r="D135" s="144" t="s">
        <v>470</v>
      </c>
      <c r="E135" s="144" t="s">
        <v>465</v>
      </c>
      <c r="F135" s="101" t="s">
        <v>465</v>
      </c>
      <c r="G135" s="101" t="s">
        <v>293</v>
      </c>
      <c r="H135" s="101" t="s">
        <v>334</v>
      </c>
      <c r="I135" s="112"/>
      <c r="J135" s="202">
        <f t="shared" si="6"/>
        <v>17</v>
      </c>
      <c r="K135" s="202">
        <f t="shared" si="6"/>
        <v>18</v>
      </c>
    </row>
    <row r="136" spans="1:11" ht="22.5">
      <c r="A136" s="3"/>
      <c r="B136" s="169" t="s">
        <v>326</v>
      </c>
      <c r="C136" s="169"/>
      <c r="D136" s="229" t="s">
        <v>470</v>
      </c>
      <c r="E136" s="116" t="s">
        <v>465</v>
      </c>
      <c r="F136" s="116" t="s">
        <v>465</v>
      </c>
      <c r="G136" s="116" t="s">
        <v>293</v>
      </c>
      <c r="H136" s="229" t="s">
        <v>334</v>
      </c>
      <c r="I136" s="125">
        <v>200</v>
      </c>
      <c r="J136" s="222">
        <v>17</v>
      </c>
      <c r="K136" s="222">
        <v>18</v>
      </c>
    </row>
    <row r="137" spans="1:11" ht="12.75">
      <c r="A137" s="3"/>
      <c r="B137" s="107" t="s">
        <v>462</v>
      </c>
      <c r="C137" s="107"/>
      <c r="D137" s="96" t="s">
        <v>470</v>
      </c>
      <c r="E137" s="96" t="s">
        <v>467</v>
      </c>
      <c r="F137" s="175"/>
      <c r="G137" s="175"/>
      <c r="H137" s="175"/>
      <c r="I137" s="228"/>
      <c r="J137" s="181">
        <f>J138+J144</f>
        <v>351.8</v>
      </c>
      <c r="K137" s="181">
        <f>K138+K144</f>
        <v>352</v>
      </c>
    </row>
    <row r="138" spans="1:11" ht="42.75">
      <c r="A138" s="3"/>
      <c r="B138" s="135" t="s">
        <v>99</v>
      </c>
      <c r="C138" s="135"/>
      <c r="D138" s="146" t="s">
        <v>470</v>
      </c>
      <c r="E138" s="146" t="s">
        <v>467</v>
      </c>
      <c r="F138" s="98" t="s">
        <v>465</v>
      </c>
      <c r="G138" s="98"/>
      <c r="H138" s="98"/>
      <c r="I138" s="98"/>
      <c r="J138" s="151">
        <f>J139</f>
        <v>51.8</v>
      </c>
      <c r="K138" s="151">
        <f>K139</f>
        <v>52</v>
      </c>
    </row>
    <row r="139" spans="1:11" ht="78" customHeight="1">
      <c r="A139" s="3"/>
      <c r="B139" s="141" t="s">
        <v>81</v>
      </c>
      <c r="C139" s="141"/>
      <c r="D139" s="147" t="s">
        <v>470</v>
      </c>
      <c r="E139" s="147" t="s">
        <v>467</v>
      </c>
      <c r="F139" s="130" t="s">
        <v>465</v>
      </c>
      <c r="G139" s="130" t="s">
        <v>293</v>
      </c>
      <c r="H139" s="130"/>
      <c r="I139" s="130"/>
      <c r="J139" s="166">
        <f>J140+J142</f>
        <v>51.8</v>
      </c>
      <c r="K139" s="166">
        <f>K140+K142</f>
        <v>52</v>
      </c>
    </row>
    <row r="140" spans="1:11" ht="80.25" customHeight="1">
      <c r="A140" s="3"/>
      <c r="B140" s="113" t="s">
        <v>127</v>
      </c>
      <c r="C140" s="113"/>
      <c r="D140" s="144" t="s">
        <v>470</v>
      </c>
      <c r="E140" s="144" t="s">
        <v>467</v>
      </c>
      <c r="F140" s="101" t="s">
        <v>465</v>
      </c>
      <c r="G140" s="101" t="s">
        <v>293</v>
      </c>
      <c r="H140" s="101" t="s">
        <v>333</v>
      </c>
      <c r="I140" s="101"/>
      <c r="J140" s="202">
        <f>J141</f>
        <v>2.3</v>
      </c>
      <c r="K140" s="202">
        <f>K141</f>
        <v>2.5</v>
      </c>
    </row>
    <row r="141" spans="1:11" ht="22.5">
      <c r="A141" s="3"/>
      <c r="B141" s="169" t="s">
        <v>326</v>
      </c>
      <c r="C141" s="169"/>
      <c r="D141" s="229" t="s">
        <v>470</v>
      </c>
      <c r="E141" s="116" t="s">
        <v>467</v>
      </c>
      <c r="F141" s="116" t="s">
        <v>465</v>
      </c>
      <c r="G141" s="116" t="s">
        <v>293</v>
      </c>
      <c r="H141" s="229" t="s">
        <v>333</v>
      </c>
      <c r="I141" s="116" t="s">
        <v>287</v>
      </c>
      <c r="J141" s="156">
        <v>2.3</v>
      </c>
      <c r="K141" s="156">
        <v>2.5</v>
      </c>
    </row>
    <row r="142" spans="1:11" ht="74.25">
      <c r="A142" s="3"/>
      <c r="B142" s="113" t="s">
        <v>82</v>
      </c>
      <c r="C142" s="113"/>
      <c r="D142" s="144" t="s">
        <v>470</v>
      </c>
      <c r="E142" s="144" t="s">
        <v>467</v>
      </c>
      <c r="F142" s="101" t="s">
        <v>465</v>
      </c>
      <c r="G142" s="101" t="s">
        <v>293</v>
      </c>
      <c r="H142" s="101" t="s">
        <v>334</v>
      </c>
      <c r="I142" s="101"/>
      <c r="J142" s="202">
        <f>J143</f>
        <v>49.5</v>
      </c>
      <c r="K142" s="202">
        <f>K143</f>
        <v>49.5</v>
      </c>
    </row>
    <row r="143" spans="1:11" ht="22.5">
      <c r="A143" s="3"/>
      <c r="B143" s="169" t="s">
        <v>326</v>
      </c>
      <c r="C143" s="169"/>
      <c r="D143" s="229" t="s">
        <v>470</v>
      </c>
      <c r="E143" s="116" t="s">
        <v>467</v>
      </c>
      <c r="F143" s="116" t="s">
        <v>465</v>
      </c>
      <c r="G143" s="116" t="s">
        <v>293</v>
      </c>
      <c r="H143" s="229" t="s">
        <v>334</v>
      </c>
      <c r="I143" s="116" t="s">
        <v>287</v>
      </c>
      <c r="J143" s="156">
        <v>49.5</v>
      </c>
      <c r="K143" s="156">
        <v>49.5</v>
      </c>
    </row>
    <row r="144" spans="1:11" ht="32.25">
      <c r="A144" s="3"/>
      <c r="B144" s="137" t="s">
        <v>411</v>
      </c>
      <c r="C144" s="137"/>
      <c r="D144" s="146" t="s">
        <v>470</v>
      </c>
      <c r="E144" s="146" t="s">
        <v>467</v>
      </c>
      <c r="F144" s="98" t="s">
        <v>470</v>
      </c>
      <c r="G144" s="98"/>
      <c r="H144" s="98"/>
      <c r="I144" s="98"/>
      <c r="J144" s="151">
        <f aca="true" t="shared" si="7" ref="J144:K146">J145</f>
        <v>300</v>
      </c>
      <c r="K144" s="151">
        <f t="shared" si="7"/>
        <v>300</v>
      </c>
    </row>
    <row r="145" spans="1:11" ht="63.75">
      <c r="A145" s="3"/>
      <c r="B145" s="141" t="s">
        <v>85</v>
      </c>
      <c r="C145" s="141"/>
      <c r="D145" s="147" t="s">
        <v>470</v>
      </c>
      <c r="E145" s="147" t="s">
        <v>467</v>
      </c>
      <c r="F145" s="130" t="s">
        <v>470</v>
      </c>
      <c r="G145" s="130" t="s">
        <v>419</v>
      </c>
      <c r="H145" s="130"/>
      <c r="I145" s="130"/>
      <c r="J145" s="166">
        <f t="shared" si="7"/>
        <v>300</v>
      </c>
      <c r="K145" s="166">
        <f t="shared" si="7"/>
        <v>300</v>
      </c>
    </row>
    <row r="146" spans="1:11" ht="74.25">
      <c r="A146" s="3"/>
      <c r="B146" s="113" t="s">
        <v>86</v>
      </c>
      <c r="C146" s="113"/>
      <c r="D146" s="144" t="s">
        <v>470</v>
      </c>
      <c r="E146" s="144" t="s">
        <v>467</v>
      </c>
      <c r="F146" s="101" t="s">
        <v>470</v>
      </c>
      <c r="G146" s="101" t="s">
        <v>419</v>
      </c>
      <c r="H146" s="101" t="s">
        <v>420</v>
      </c>
      <c r="I146" s="101"/>
      <c r="J146" s="202">
        <f t="shared" si="7"/>
        <v>300</v>
      </c>
      <c r="K146" s="202">
        <f t="shared" si="7"/>
        <v>300</v>
      </c>
    </row>
    <row r="147" spans="1:11" ht="22.5">
      <c r="A147" s="3"/>
      <c r="B147" s="169" t="s">
        <v>326</v>
      </c>
      <c r="C147" s="169"/>
      <c r="D147" s="125" t="s">
        <v>470</v>
      </c>
      <c r="E147" s="125" t="s">
        <v>467</v>
      </c>
      <c r="F147" s="125" t="s">
        <v>470</v>
      </c>
      <c r="G147" s="125" t="s">
        <v>419</v>
      </c>
      <c r="H147" s="125" t="s">
        <v>420</v>
      </c>
      <c r="I147" s="125">
        <v>200</v>
      </c>
      <c r="J147" s="222">
        <v>300</v>
      </c>
      <c r="K147" s="222">
        <v>300</v>
      </c>
    </row>
    <row r="148" spans="1:11" ht="12.75">
      <c r="A148" s="3"/>
      <c r="B148" s="107" t="s">
        <v>463</v>
      </c>
      <c r="C148" s="107"/>
      <c r="D148" s="96" t="s">
        <v>470</v>
      </c>
      <c r="E148" s="96" t="s">
        <v>466</v>
      </c>
      <c r="F148" s="96"/>
      <c r="G148" s="96"/>
      <c r="H148" s="96"/>
      <c r="I148" s="123"/>
      <c r="J148" s="155">
        <f>J149</f>
        <v>1575</v>
      </c>
      <c r="K148" s="155">
        <f>K149</f>
        <v>1624</v>
      </c>
    </row>
    <row r="149" spans="1:11" ht="32.25">
      <c r="A149" s="3"/>
      <c r="B149" s="137" t="s">
        <v>428</v>
      </c>
      <c r="C149" s="137"/>
      <c r="D149" s="146" t="s">
        <v>470</v>
      </c>
      <c r="E149" s="146" t="s">
        <v>466</v>
      </c>
      <c r="F149" s="98" t="s">
        <v>142</v>
      </c>
      <c r="G149" s="98"/>
      <c r="H149" s="98"/>
      <c r="I149" s="98"/>
      <c r="J149" s="151">
        <f>J150+J155+J158+J161</f>
        <v>1575</v>
      </c>
      <c r="K149" s="151">
        <f>K150+K155+K158+K161</f>
        <v>1624</v>
      </c>
    </row>
    <row r="150" spans="1:11" ht="42">
      <c r="A150" s="3"/>
      <c r="B150" s="230" t="s">
        <v>429</v>
      </c>
      <c r="C150" s="230"/>
      <c r="D150" s="147" t="s">
        <v>470</v>
      </c>
      <c r="E150" s="147" t="s">
        <v>466</v>
      </c>
      <c r="F150" s="130" t="s">
        <v>142</v>
      </c>
      <c r="G150" s="130" t="s">
        <v>281</v>
      </c>
      <c r="H150" s="130"/>
      <c r="I150" s="130"/>
      <c r="J150" s="166">
        <f>J151+J153</f>
        <v>1355</v>
      </c>
      <c r="K150" s="166">
        <f>K151+K153</f>
        <v>1404</v>
      </c>
    </row>
    <row r="151" spans="1:11" ht="63">
      <c r="A151" s="3"/>
      <c r="B151" s="231" t="s">
        <v>103</v>
      </c>
      <c r="C151" s="231"/>
      <c r="D151" s="144" t="s">
        <v>470</v>
      </c>
      <c r="E151" s="144" t="s">
        <v>466</v>
      </c>
      <c r="F151" s="101" t="s">
        <v>142</v>
      </c>
      <c r="G151" s="101" t="s">
        <v>281</v>
      </c>
      <c r="H151" s="101" t="s">
        <v>423</v>
      </c>
      <c r="I151" s="101"/>
      <c r="J151" s="202">
        <f>J152</f>
        <v>1250</v>
      </c>
      <c r="K151" s="202">
        <f>K152</f>
        <v>1294</v>
      </c>
    </row>
    <row r="152" spans="1:11" ht="22.5">
      <c r="A152" s="3"/>
      <c r="B152" s="169" t="s">
        <v>326</v>
      </c>
      <c r="C152" s="169"/>
      <c r="D152" s="245" t="s">
        <v>470</v>
      </c>
      <c r="E152" s="245" t="s">
        <v>466</v>
      </c>
      <c r="F152" s="99" t="s">
        <v>142</v>
      </c>
      <c r="G152" s="99" t="s">
        <v>281</v>
      </c>
      <c r="H152" s="99" t="s">
        <v>423</v>
      </c>
      <c r="I152" s="138">
        <v>200</v>
      </c>
      <c r="J152" s="222">
        <v>1250</v>
      </c>
      <c r="K152" s="222">
        <v>1294</v>
      </c>
    </row>
    <row r="153" spans="1:11" ht="63">
      <c r="A153" s="3"/>
      <c r="B153" s="231" t="s">
        <v>128</v>
      </c>
      <c r="C153" s="231"/>
      <c r="D153" s="144" t="s">
        <v>470</v>
      </c>
      <c r="E153" s="144" t="s">
        <v>466</v>
      </c>
      <c r="F153" s="101" t="s">
        <v>142</v>
      </c>
      <c r="G153" s="101" t="s">
        <v>281</v>
      </c>
      <c r="H153" s="101" t="s">
        <v>424</v>
      </c>
      <c r="I153" s="101"/>
      <c r="J153" s="202">
        <f>J154</f>
        <v>105</v>
      </c>
      <c r="K153" s="202">
        <f>K154</f>
        <v>110</v>
      </c>
    </row>
    <row r="154" spans="1:11" ht="22.5">
      <c r="A154" s="3"/>
      <c r="B154" s="169" t="s">
        <v>326</v>
      </c>
      <c r="C154" s="169"/>
      <c r="D154" s="246" t="s">
        <v>470</v>
      </c>
      <c r="E154" s="246" t="s">
        <v>466</v>
      </c>
      <c r="F154" s="116" t="s">
        <v>142</v>
      </c>
      <c r="G154" s="116" t="s">
        <v>281</v>
      </c>
      <c r="H154" s="116" t="s">
        <v>424</v>
      </c>
      <c r="I154" s="127">
        <v>200</v>
      </c>
      <c r="J154" s="222">
        <v>105</v>
      </c>
      <c r="K154" s="222">
        <v>110</v>
      </c>
    </row>
    <row r="155" spans="1:11" ht="63">
      <c r="A155" s="3"/>
      <c r="B155" s="230" t="s">
        <v>129</v>
      </c>
      <c r="C155" s="230"/>
      <c r="D155" s="147" t="s">
        <v>470</v>
      </c>
      <c r="E155" s="147" t="s">
        <v>466</v>
      </c>
      <c r="F155" s="130" t="s">
        <v>142</v>
      </c>
      <c r="G155" s="130" t="s">
        <v>293</v>
      </c>
      <c r="H155" s="130"/>
      <c r="I155" s="130"/>
      <c r="J155" s="166">
        <f>J156</f>
        <v>50</v>
      </c>
      <c r="K155" s="166">
        <f>K156</f>
        <v>50</v>
      </c>
    </row>
    <row r="156" spans="1:11" ht="63">
      <c r="A156" s="3"/>
      <c r="B156" s="231" t="s">
        <v>130</v>
      </c>
      <c r="C156" s="231"/>
      <c r="D156" s="144" t="s">
        <v>470</v>
      </c>
      <c r="E156" s="144" t="s">
        <v>466</v>
      </c>
      <c r="F156" s="101" t="s">
        <v>142</v>
      </c>
      <c r="G156" s="101" t="s">
        <v>293</v>
      </c>
      <c r="H156" s="101" t="s">
        <v>425</v>
      </c>
      <c r="I156" s="101"/>
      <c r="J156" s="202">
        <f>J157</f>
        <v>50</v>
      </c>
      <c r="K156" s="202">
        <f>K157</f>
        <v>50</v>
      </c>
    </row>
    <row r="157" spans="1:11" ht="22.5">
      <c r="A157" s="3"/>
      <c r="B157" s="169" t="s">
        <v>326</v>
      </c>
      <c r="C157" s="169"/>
      <c r="D157" s="246" t="s">
        <v>470</v>
      </c>
      <c r="E157" s="246" t="s">
        <v>466</v>
      </c>
      <c r="F157" s="116" t="s">
        <v>142</v>
      </c>
      <c r="G157" s="116" t="s">
        <v>293</v>
      </c>
      <c r="H157" s="116" t="s">
        <v>425</v>
      </c>
      <c r="I157" s="125">
        <v>200</v>
      </c>
      <c r="J157" s="222">
        <v>50</v>
      </c>
      <c r="K157" s="222">
        <v>50</v>
      </c>
    </row>
    <row r="158" spans="1:11" ht="52.5">
      <c r="A158" s="3"/>
      <c r="B158" s="230" t="s">
        <v>50</v>
      </c>
      <c r="C158" s="230"/>
      <c r="D158" s="147" t="s">
        <v>470</v>
      </c>
      <c r="E158" s="147" t="s">
        <v>466</v>
      </c>
      <c r="F158" s="130" t="s">
        <v>142</v>
      </c>
      <c r="G158" s="130" t="s">
        <v>307</v>
      </c>
      <c r="H158" s="130"/>
      <c r="I158" s="130"/>
      <c r="J158" s="166">
        <f>J159</f>
        <v>50</v>
      </c>
      <c r="K158" s="166">
        <f>K159</f>
        <v>50</v>
      </c>
    </row>
    <row r="159" spans="1:11" ht="63">
      <c r="A159" s="3"/>
      <c r="B159" s="231" t="s">
        <v>120</v>
      </c>
      <c r="C159" s="231"/>
      <c r="D159" s="144" t="s">
        <v>470</v>
      </c>
      <c r="E159" s="144" t="s">
        <v>466</v>
      </c>
      <c r="F159" s="101" t="s">
        <v>142</v>
      </c>
      <c r="G159" s="101" t="s">
        <v>307</v>
      </c>
      <c r="H159" s="101" t="s">
        <v>426</v>
      </c>
      <c r="I159" s="101"/>
      <c r="J159" s="202">
        <f>J160</f>
        <v>50</v>
      </c>
      <c r="K159" s="202">
        <f>K160</f>
        <v>50</v>
      </c>
    </row>
    <row r="160" spans="1:11" ht="27.75" customHeight="1">
      <c r="A160" s="3"/>
      <c r="B160" s="169" t="s">
        <v>326</v>
      </c>
      <c r="C160" s="169"/>
      <c r="D160" s="246" t="s">
        <v>470</v>
      </c>
      <c r="E160" s="246" t="s">
        <v>466</v>
      </c>
      <c r="F160" s="116" t="s">
        <v>142</v>
      </c>
      <c r="G160" s="116" t="s">
        <v>307</v>
      </c>
      <c r="H160" s="116" t="s">
        <v>426</v>
      </c>
      <c r="I160" s="246">
        <v>200</v>
      </c>
      <c r="J160" s="222">
        <v>50</v>
      </c>
      <c r="K160" s="222">
        <v>50</v>
      </c>
    </row>
    <row r="161" spans="1:11" ht="63.75" customHeight="1">
      <c r="A161" s="3"/>
      <c r="B161" s="230" t="s">
        <v>131</v>
      </c>
      <c r="C161" s="230"/>
      <c r="D161" s="147" t="s">
        <v>470</v>
      </c>
      <c r="E161" s="147" t="s">
        <v>466</v>
      </c>
      <c r="F161" s="130" t="s">
        <v>142</v>
      </c>
      <c r="G161" s="130" t="s">
        <v>419</v>
      </c>
      <c r="H161" s="130"/>
      <c r="I161" s="130"/>
      <c r="J161" s="166">
        <f>J162</f>
        <v>120</v>
      </c>
      <c r="K161" s="166">
        <f>K162</f>
        <v>120</v>
      </c>
    </row>
    <row r="162" spans="1:11" ht="63">
      <c r="A162" s="3"/>
      <c r="B162" s="231" t="s">
        <v>106</v>
      </c>
      <c r="C162" s="231"/>
      <c r="D162" s="144" t="s">
        <v>470</v>
      </c>
      <c r="E162" s="144" t="s">
        <v>466</v>
      </c>
      <c r="F162" s="101" t="s">
        <v>142</v>
      </c>
      <c r="G162" s="101" t="s">
        <v>419</v>
      </c>
      <c r="H162" s="101" t="s">
        <v>427</v>
      </c>
      <c r="I162" s="101"/>
      <c r="J162" s="202">
        <f>J163</f>
        <v>120</v>
      </c>
      <c r="K162" s="202">
        <f>K163</f>
        <v>120</v>
      </c>
    </row>
    <row r="163" spans="1:11" ht="22.5">
      <c r="A163" s="3"/>
      <c r="B163" s="169" t="s">
        <v>326</v>
      </c>
      <c r="C163" s="169"/>
      <c r="D163" s="246" t="s">
        <v>470</v>
      </c>
      <c r="E163" s="246" t="s">
        <v>466</v>
      </c>
      <c r="F163" s="116" t="s">
        <v>142</v>
      </c>
      <c r="G163" s="116" t="s">
        <v>419</v>
      </c>
      <c r="H163" s="116" t="s">
        <v>427</v>
      </c>
      <c r="I163" s="125">
        <v>200</v>
      </c>
      <c r="J163" s="222">
        <v>120</v>
      </c>
      <c r="K163" s="222">
        <v>120</v>
      </c>
    </row>
    <row r="164" spans="1:11" ht="12.75">
      <c r="A164" s="3"/>
      <c r="B164" s="107" t="s">
        <v>228</v>
      </c>
      <c r="C164" s="107"/>
      <c r="D164" s="96" t="s">
        <v>470</v>
      </c>
      <c r="E164" s="96" t="s">
        <v>470</v>
      </c>
      <c r="F164" s="96"/>
      <c r="G164" s="96"/>
      <c r="H164" s="96"/>
      <c r="I164" s="153"/>
      <c r="J164" s="155">
        <f aca="true" t="shared" si="8" ref="J164:K166">J165</f>
        <v>3548.8</v>
      </c>
      <c r="K164" s="155">
        <f t="shared" si="8"/>
        <v>3568.2000000000003</v>
      </c>
    </row>
    <row r="165" spans="1:11" ht="32.25">
      <c r="A165" s="3"/>
      <c r="B165" s="137" t="s">
        <v>428</v>
      </c>
      <c r="C165" s="137"/>
      <c r="D165" s="98" t="s">
        <v>470</v>
      </c>
      <c r="E165" s="98" t="s">
        <v>470</v>
      </c>
      <c r="F165" s="98" t="s">
        <v>142</v>
      </c>
      <c r="G165" s="98"/>
      <c r="H165" s="98"/>
      <c r="I165" s="142"/>
      <c r="J165" s="151">
        <f t="shared" si="8"/>
        <v>3548.8</v>
      </c>
      <c r="K165" s="151">
        <f t="shared" si="8"/>
        <v>3568.2000000000003</v>
      </c>
    </row>
    <row r="166" spans="1:11" ht="53.25">
      <c r="A166" s="3"/>
      <c r="B166" s="141" t="s">
        <v>132</v>
      </c>
      <c r="C166" s="141"/>
      <c r="D166" s="147" t="s">
        <v>470</v>
      </c>
      <c r="E166" s="147" t="s">
        <v>470</v>
      </c>
      <c r="F166" s="147" t="s">
        <v>142</v>
      </c>
      <c r="G166" s="147" t="s">
        <v>434</v>
      </c>
      <c r="H166" s="147"/>
      <c r="I166" s="147"/>
      <c r="J166" s="147">
        <f t="shared" si="8"/>
        <v>3548.8</v>
      </c>
      <c r="K166" s="147">
        <f t="shared" si="8"/>
        <v>3568.2000000000003</v>
      </c>
    </row>
    <row r="167" spans="1:11" ht="21.75">
      <c r="A167" s="3"/>
      <c r="B167" s="113" t="s">
        <v>328</v>
      </c>
      <c r="C167" s="113"/>
      <c r="D167" s="144" t="s">
        <v>470</v>
      </c>
      <c r="E167" s="144" t="s">
        <v>470</v>
      </c>
      <c r="F167" s="144" t="s">
        <v>142</v>
      </c>
      <c r="G167" s="144" t="s">
        <v>434</v>
      </c>
      <c r="H167" s="144" t="s">
        <v>329</v>
      </c>
      <c r="I167" s="144"/>
      <c r="J167" s="144">
        <f>J168+J169</f>
        <v>3548.8</v>
      </c>
      <c r="K167" s="144">
        <f>K168+K169</f>
        <v>3568.2000000000003</v>
      </c>
    </row>
    <row r="168" spans="1:11" ht="45">
      <c r="A168" s="3"/>
      <c r="B168" s="118" t="s">
        <v>288</v>
      </c>
      <c r="C168" s="118"/>
      <c r="D168" s="148" t="s">
        <v>470</v>
      </c>
      <c r="E168" s="148" t="s">
        <v>470</v>
      </c>
      <c r="F168" s="148" t="s">
        <v>142</v>
      </c>
      <c r="G168" s="148" t="s">
        <v>434</v>
      </c>
      <c r="H168" s="148" t="s">
        <v>329</v>
      </c>
      <c r="I168" s="148">
        <v>100</v>
      </c>
      <c r="J168" s="148" t="s">
        <v>352</v>
      </c>
      <c r="K168" s="148" t="s">
        <v>352</v>
      </c>
    </row>
    <row r="169" spans="1:11" ht="22.5">
      <c r="A169" s="3"/>
      <c r="B169" s="169" t="s">
        <v>326</v>
      </c>
      <c r="C169" s="169"/>
      <c r="D169" s="246" t="s">
        <v>470</v>
      </c>
      <c r="E169" s="246" t="s">
        <v>470</v>
      </c>
      <c r="F169" s="246" t="s">
        <v>142</v>
      </c>
      <c r="G169" s="246" t="s">
        <v>434</v>
      </c>
      <c r="H169" s="246" t="s">
        <v>329</v>
      </c>
      <c r="I169" s="246">
        <v>200</v>
      </c>
      <c r="J169" s="246">
        <f>154.7+199.8</f>
        <v>354.5</v>
      </c>
      <c r="K169" s="246">
        <f>163.1+210.8</f>
        <v>373.9</v>
      </c>
    </row>
    <row r="170" spans="1:11" ht="12.75">
      <c r="A170" s="3"/>
      <c r="B170" s="191" t="s">
        <v>435</v>
      </c>
      <c r="C170" s="191"/>
      <c r="D170" s="192" t="s">
        <v>472</v>
      </c>
      <c r="E170" s="192"/>
      <c r="F170" s="192"/>
      <c r="G170" s="247"/>
      <c r="H170" s="192"/>
      <c r="I170" s="192"/>
      <c r="J170" s="248">
        <f>J171+J176</f>
        <v>135</v>
      </c>
      <c r="K170" s="248">
        <f>K171+K176</f>
        <v>135</v>
      </c>
    </row>
    <row r="171" spans="1:11" ht="21">
      <c r="A171" s="3"/>
      <c r="B171" s="236" t="s">
        <v>138</v>
      </c>
      <c r="C171" s="236"/>
      <c r="D171" s="154" t="s">
        <v>472</v>
      </c>
      <c r="E171" s="154" t="s">
        <v>470</v>
      </c>
      <c r="F171" s="154"/>
      <c r="G171" s="154"/>
      <c r="H171" s="154"/>
      <c r="I171" s="154"/>
      <c r="J171" s="184" t="str">
        <f aca="true" t="shared" si="9" ref="J171:K174">J172</f>
        <v>35</v>
      </c>
      <c r="K171" s="184" t="str">
        <f t="shared" si="9"/>
        <v>35</v>
      </c>
    </row>
    <row r="172" spans="1:11" ht="12.75">
      <c r="A172" s="3"/>
      <c r="B172" s="135" t="s">
        <v>439</v>
      </c>
      <c r="C172" s="135"/>
      <c r="D172" s="98" t="s">
        <v>472</v>
      </c>
      <c r="E172" s="98" t="s">
        <v>470</v>
      </c>
      <c r="F172" s="98" t="s">
        <v>290</v>
      </c>
      <c r="G172" s="98"/>
      <c r="H172" s="98"/>
      <c r="I172" s="98"/>
      <c r="J172" s="151" t="str">
        <f t="shared" si="9"/>
        <v>35</v>
      </c>
      <c r="K172" s="151" t="str">
        <f t="shared" si="9"/>
        <v>35</v>
      </c>
    </row>
    <row r="173" spans="1:11" ht="12.75">
      <c r="A173" s="3"/>
      <c r="B173" s="141" t="s">
        <v>292</v>
      </c>
      <c r="C173" s="141"/>
      <c r="D173" s="130" t="s">
        <v>472</v>
      </c>
      <c r="E173" s="130" t="s">
        <v>470</v>
      </c>
      <c r="F173" s="130" t="s">
        <v>290</v>
      </c>
      <c r="G173" s="130" t="s">
        <v>293</v>
      </c>
      <c r="H173" s="130" t="s">
        <v>297</v>
      </c>
      <c r="I173" s="130"/>
      <c r="J173" s="166" t="str">
        <f t="shared" si="9"/>
        <v>35</v>
      </c>
      <c r="K173" s="166" t="str">
        <f t="shared" si="9"/>
        <v>35</v>
      </c>
    </row>
    <row r="174" spans="1:11" ht="32.25">
      <c r="A174" s="3"/>
      <c r="B174" s="104" t="s">
        <v>438</v>
      </c>
      <c r="C174" s="104"/>
      <c r="D174" s="101" t="s">
        <v>472</v>
      </c>
      <c r="E174" s="101" t="s">
        <v>470</v>
      </c>
      <c r="F174" s="101" t="s">
        <v>290</v>
      </c>
      <c r="G174" s="101" t="s">
        <v>293</v>
      </c>
      <c r="H174" s="101" t="s">
        <v>436</v>
      </c>
      <c r="I174" s="101"/>
      <c r="J174" s="202" t="str">
        <f t="shared" si="9"/>
        <v>35</v>
      </c>
      <c r="K174" s="202" t="str">
        <f t="shared" si="9"/>
        <v>35</v>
      </c>
    </row>
    <row r="175" spans="1:11" ht="22.5">
      <c r="A175" s="3"/>
      <c r="B175" s="169" t="s">
        <v>326</v>
      </c>
      <c r="C175" s="169"/>
      <c r="D175" s="116" t="s">
        <v>472</v>
      </c>
      <c r="E175" s="116" t="s">
        <v>470</v>
      </c>
      <c r="F175" s="116" t="s">
        <v>290</v>
      </c>
      <c r="G175" s="116" t="s">
        <v>293</v>
      </c>
      <c r="H175" s="116" t="s">
        <v>436</v>
      </c>
      <c r="I175" s="116" t="s">
        <v>287</v>
      </c>
      <c r="J175" s="156" t="s">
        <v>440</v>
      </c>
      <c r="K175" s="156" t="s">
        <v>440</v>
      </c>
    </row>
    <row r="176" spans="1:11" ht="12.75">
      <c r="A176" s="3"/>
      <c r="B176" s="236" t="s">
        <v>148</v>
      </c>
      <c r="C176" s="236"/>
      <c r="D176" s="154" t="s">
        <v>472</v>
      </c>
      <c r="E176" s="154" t="s">
        <v>472</v>
      </c>
      <c r="F176" s="96"/>
      <c r="G176" s="96"/>
      <c r="H176" s="96"/>
      <c r="I176" s="154"/>
      <c r="J176" s="184">
        <f aca="true" t="shared" si="10" ref="J176:K179">J177</f>
        <v>100</v>
      </c>
      <c r="K176" s="184">
        <f t="shared" si="10"/>
        <v>100</v>
      </c>
    </row>
    <row r="177" spans="1:11" ht="42.75">
      <c r="A177" s="3"/>
      <c r="B177" s="135" t="s">
        <v>441</v>
      </c>
      <c r="C177" s="135"/>
      <c r="D177" s="146" t="s">
        <v>472</v>
      </c>
      <c r="E177" s="146" t="s">
        <v>472</v>
      </c>
      <c r="F177" s="146" t="s">
        <v>473</v>
      </c>
      <c r="G177" s="146"/>
      <c r="H177" s="146"/>
      <c r="I177" s="146"/>
      <c r="J177" s="146">
        <f t="shared" si="10"/>
        <v>100</v>
      </c>
      <c r="K177" s="146">
        <f t="shared" si="10"/>
        <v>100</v>
      </c>
    </row>
    <row r="178" spans="1:11" ht="74.25">
      <c r="A178" s="3"/>
      <c r="B178" s="141" t="s">
        <v>55</v>
      </c>
      <c r="C178" s="141"/>
      <c r="D178" s="147" t="s">
        <v>472</v>
      </c>
      <c r="E178" s="147" t="s">
        <v>472</v>
      </c>
      <c r="F178" s="147" t="s">
        <v>473</v>
      </c>
      <c r="G178" s="147" t="s">
        <v>293</v>
      </c>
      <c r="H178" s="147"/>
      <c r="I178" s="147"/>
      <c r="J178" s="147">
        <f t="shared" si="10"/>
        <v>100</v>
      </c>
      <c r="K178" s="147">
        <f t="shared" si="10"/>
        <v>100</v>
      </c>
    </row>
    <row r="179" spans="1:11" ht="84.75">
      <c r="A179" s="3"/>
      <c r="B179" s="113" t="s">
        <v>56</v>
      </c>
      <c r="C179" s="113"/>
      <c r="D179" s="144" t="s">
        <v>472</v>
      </c>
      <c r="E179" s="144" t="s">
        <v>472</v>
      </c>
      <c r="F179" s="144" t="s">
        <v>473</v>
      </c>
      <c r="G179" s="144" t="s">
        <v>293</v>
      </c>
      <c r="H179" s="144" t="s">
        <v>437</v>
      </c>
      <c r="I179" s="144"/>
      <c r="J179" s="144">
        <f t="shared" si="10"/>
        <v>100</v>
      </c>
      <c r="K179" s="144">
        <f t="shared" si="10"/>
        <v>100</v>
      </c>
    </row>
    <row r="180" spans="1:11" ht="12.75">
      <c r="A180" s="3"/>
      <c r="B180" s="169" t="s">
        <v>444</v>
      </c>
      <c r="C180" s="169"/>
      <c r="D180" s="234" t="s">
        <v>472</v>
      </c>
      <c r="E180" s="234" t="s">
        <v>472</v>
      </c>
      <c r="F180" s="234" t="s">
        <v>473</v>
      </c>
      <c r="G180" s="234" t="s">
        <v>293</v>
      </c>
      <c r="H180" s="234" t="s">
        <v>437</v>
      </c>
      <c r="I180" s="234" t="s">
        <v>443</v>
      </c>
      <c r="J180" s="234">
        <v>100</v>
      </c>
      <c r="K180" s="234">
        <v>100</v>
      </c>
    </row>
    <row r="181" spans="1:11" ht="12.75">
      <c r="A181" s="3"/>
      <c r="B181" s="191" t="s">
        <v>445</v>
      </c>
      <c r="C181" s="191"/>
      <c r="D181" s="235" t="s">
        <v>473</v>
      </c>
      <c r="E181" s="235"/>
      <c r="F181" s="238"/>
      <c r="G181" s="238"/>
      <c r="H181" s="238"/>
      <c r="I181" s="238"/>
      <c r="J181" s="239">
        <f>J182+J202</f>
        <v>3362.3999999999996</v>
      </c>
      <c r="K181" s="239">
        <f>K182+K202</f>
        <v>3430.2999999999997</v>
      </c>
    </row>
    <row r="182" spans="1:11" ht="12.75">
      <c r="A182" s="3"/>
      <c r="B182" s="236" t="s">
        <v>474</v>
      </c>
      <c r="C182" s="236"/>
      <c r="D182" s="237" t="s">
        <v>473</v>
      </c>
      <c r="E182" s="237" t="s">
        <v>465</v>
      </c>
      <c r="F182" s="237"/>
      <c r="G182" s="237"/>
      <c r="H182" s="237"/>
      <c r="I182" s="237"/>
      <c r="J182" s="240">
        <f>J183+J190</f>
        <v>3162.3999999999996</v>
      </c>
      <c r="K182" s="240">
        <f>K183+K190</f>
        <v>3220.2999999999997</v>
      </c>
    </row>
    <row r="183" spans="1:11" ht="12.75">
      <c r="A183" s="3"/>
      <c r="B183" s="249" t="s">
        <v>446</v>
      </c>
      <c r="C183" s="249"/>
      <c r="D183" s="253" t="s">
        <v>473</v>
      </c>
      <c r="E183" s="253" t="s">
        <v>465</v>
      </c>
      <c r="F183" s="250" t="s">
        <v>472</v>
      </c>
      <c r="G183" s="250"/>
      <c r="H183" s="250"/>
      <c r="I183" s="250"/>
      <c r="J183" s="254">
        <f aca="true" t="shared" si="11" ref="J183:K185">J184</f>
        <v>2567.7999999999997</v>
      </c>
      <c r="K183" s="254">
        <f t="shared" si="11"/>
        <v>2622.2999999999997</v>
      </c>
    </row>
    <row r="184" spans="1:11" ht="32.25">
      <c r="A184" s="3"/>
      <c r="B184" s="251" t="s">
        <v>447</v>
      </c>
      <c r="C184" s="251"/>
      <c r="D184" s="157" t="s">
        <v>473</v>
      </c>
      <c r="E184" s="157" t="s">
        <v>465</v>
      </c>
      <c r="F184" s="98" t="s">
        <v>472</v>
      </c>
      <c r="G184" s="98"/>
      <c r="H184" s="98"/>
      <c r="I184" s="98"/>
      <c r="J184" s="151">
        <f t="shared" si="11"/>
        <v>2567.7999999999997</v>
      </c>
      <c r="K184" s="151">
        <f t="shared" si="11"/>
        <v>2622.2999999999997</v>
      </c>
    </row>
    <row r="185" spans="1:11" ht="74.25">
      <c r="A185" s="3"/>
      <c r="B185" s="141" t="s">
        <v>133</v>
      </c>
      <c r="C185" s="141"/>
      <c r="D185" s="165" t="s">
        <v>473</v>
      </c>
      <c r="E185" s="165" t="s">
        <v>465</v>
      </c>
      <c r="F185" s="130" t="s">
        <v>472</v>
      </c>
      <c r="G185" s="130" t="s">
        <v>293</v>
      </c>
      <c r="H185" s="130"/>
      <c r="I185" s="130"/>
      <c r="J185" s="166">
        <f t="shared" si="11"/>
        <v>2567.7999999999997</v>
      </c>
      <c r="K185" s="166">
        <f t="shared" si="11"/>
        <v>2622.2999999999997</v>
      </c>
    </row>
    <row r="186" spans="1:11" ht="24" customHeight="1">
      <c r="A186" s="3"/>
      <c r="B186" s="104" t="s">
        <v>328</v>
      </c>
      <c r="C186" s="104"/>
      <c r="D186" s="172" t="s">
        <v>473</v>
      </c>
      <c r="E186" s="172" t="s">
        <v>465</v>
      </c>
      <c r="F186" s="101" t="s">
        <v>472</v>
      </c>
      <c r="G186" s="101" t="s">
        <v>293</v>
      </c>
      <c r="H186" s="101" t="s">
        <v>329</v>
      </c>
      <c r="I186" s="101"/>
      <c r="J186" s="202">
        <f>J187+J188+J189</f>
        <v>2567.7999999999997</v>
      </c>
      <c r="K186" s="202">
        <f>K187+K188+K189</f>
        <v>2622.2999999999997</v>
      </c>
    </row>
    <row r="187" spans="1:11" ht="45">
      <c r="A187" s="3"/>
      <c r="B187" s="118" t="s">
        <v>288</v>
      </c>
      <c r="C187" s="118"/>
      <c r="D187" s="116" t="s">
        <v>473</v>
      </c>
      <c r="E187" s="116" t="s">
        <v>465</v>
      </c>
      <c r="F187" s="116" t="s">
        <v>472</v>
      </c>
      <c r="G187" s="116" t="s">
        <v>293</v>
      </c>
      <c r="H187" s="116" t="s">
        <v>329</v>
      </c>
      <c r="I187" s="125">
        <v>100</v>
      </c>
      <c r="J187" s="222">
        <v>1250.3</v>
      </c>
      <c r="K187" s="222">
        <v>1250.3</v>
      </c>
    </row>
    <row r="188" spans="1:11" ht="22.5">
      <c r="A188" s="3"/>
      <c r="B188" s="169" t="s">
        <v>326</v>
      </c>
      <c r="C188" s="169"/>
      <c r="D188" s="116" t="s">
        <v>473</v>
      </c>
      <c r="E188" s="116" t="s">
        <v>465</v>
      </c>
      <c r="F188" s="116" t="s">
        <v>472</v>
      </c>
      <c r="G188" s="116" t="s">
        <v>293</v>
      </c>
      <c r="H188" s="116" t="s">
        <v>329</v>
      </c>
      <c r="I188" s="125">
        <v>200</v>
      </c>
      <c r="J188" s="222">
        <f>34.6+1163.8</f>
        <v>1198.3999999999999</v>
      </c>
      <c r="K188" s="222">
        <f>36.4+1216.5</f>
        <v>1252.9</v>
      </c>
    </row>
    <row r="189" spans="1:11" ht="12.75">
      <c r="A189" s="3"/>
      <c r="B189" s="117" t="s">
        <v>314</v>
      </c>
      <c r="C189" s="117"/>
      <c r="D189" s="116" t="s">
        <v>473</v>
      </c>
      <c r="E189" s="116" t="s">
        <v>465</v>
      </c>
      <c r="F189" s="116" t="s">
        <v>472</v>
      </c>
      <c r="G189" s="116" t="s">
        <v>293</v>
      </c>
      <c r="H189" s="116" t="s">
        <v>329</v>
      </c>
      <c r="I189" s="125">
        <v>800</v>
      </c>
      <c r="J189" s="222">
        <v>119.1</v>
      </c>
      <c r="K189" s="222">
        <v>119.1</v>
      </c>
    </row>
    <row r="190" spans="1:11" ht="12.75">
      <c r="A190" s="3"/>
      <c r="B190" s="255" t="s">
        <v>449</v>
      </c>
      <c r="C190" s="255"/>
      <c r="D190" s="256" t="s">
        <v>473</v>
      </c>
      <c r="E190" s="256" t="s">
        <v>465</v>
      </c>
      <c r="F190" s="257"/>
      <c r="G190" s="257"/>
      <c r="H190" s="257"/>
      <c r="I190" s="257"/>
      <c r="J190" s="254">
        <f>J191+J196</f>
        <v>594.6</v>
      </c>
      <c r="K190" s="254">
        <f>K191+K196</f>
        <v>598</v>
      </c>
    </row>
    <row r="191" spans="1:11" ht="32.25">
      <c r="A191" s="3"/>
      <c r="B191" s="251" t="s">
        <v>447</v>
      </c>
      <c r="C191" s="251"/>
      <c r="D191" s="98" t="s">
        <v>473</v>
      </c>
      <c r="E191" s="98" t="s">
        <v>465</v>
      </c>
      <c r="F191" s="98" t="s">
        <v>472</v>
      </c>
      <c r="G191" s="98"/>
      <c r="H191" s="98"/>
      <c r="I191" s="98"/>
      <c r="J191" s="151">
        <f>J192</f>
        <v>441.2</v>
      </c>
      <c r="K191" s="151">
        <f>K192</f>
        <v>444.59999999999997</v>
      </c>
    </row>
    <row r="192" spans="1:11" ht="53.25">
      <c r="A192" s="3"/>
      <c r="B192" s="252" t="s">
        <v>450</v>
      </c>
      <c r="C192" s="252"/>
      <c r="D192" s="130" t="s">
        <v>473</v>
      </c>
      <c r="E192" s="130" t="s">
        <v>465</v>
      </c>
      <c r="F192" s="130" t="s">
        <v>472</v>
      </c>
      <c r="G192" s="130" t="s">
        <v>281</v>
      </c>
      <c r="H192" s="130"/>
      <c r="I192" s="130"/>
      <c r="J192" s="166">
        <f>J193</f>
        <v>441.2</v>
      </c>
      <c r="K192" s="166">
        <f>K193</f>
        <v>444.59999999999997</v>
      </c>
    </row>
    <row r="193" spans="1:11" ht="21.75">
      <c r="A193" s="3"/>
      <c r="B193" s="104" t="s">
        <v>328</v>
      </c>
      <c r="C193" s="104"/>
      <c r="D193" s="101" t="s">
        <v>473</v>
      </c>
      <c r="E193" s="101" t="s">
        <v>465</v>
      </c>
      <c r="F193" s="101" t="s">
        <v>472</v>
      </c>
      <c r="G193" s="101" t="s">
        <v>281</v>
      </c>
      <c r="H193" s="101" t="s">
        <v>329</v>
      </c>
      <c r="I193" s="126"/>
      <c r="J193" s="202">
        <f>J194+J195</f>
        <v>441.2</v>
      </c>
      <c r="K193" s="202">
        <f>K194+K195</f>
        <v>444.59999999999997</v>
      </c>
    </row>
    <row r="194" spans="1:11" ht="45">
      <c r="A194" s="3"/>
      <c r="B194" s="118" t="s">
        <v>288</v>
      </c>
      <c r="C194" s="118"/>
      <c r="D194" s="116" t="s">
        <v>473</v>
      </c>
      <c r="E194" s="116" t="s">
        <v>465</v>
      </c>
      <c r="F194" s="116" t="s">
        <v>472</v>
      </c>
      <c r="G194" s="116" t="s">
        <v>281</v>
      </c>
      <c r="H194" s="116" t="s">
        <v>329</v>
      </c>
      <c r="I194" s="125">
        <v>100</v>
      </c>
      <c r="J194" s="222">
        <v>387.9</v>
      </c>
      <c r="K194" s="222">
        <v>387.9</v>
      </c>
    </row>
    <row r="195" spans="1:11" ht="22.5">
      <c r="A195" s="3"/>
      <c r="B195" s="169" t="s">
        <v>326</v>
      </c>
      <c r="C195" s="169"/>
      <c r="D195" s="116" t="s">
        <v>473</v>
      </c>
      <c r="E195" s="116" t="s">
        <v>465</v>
      </c>
      <c r="F195" s="116" t="s">
        <v>472</v>
      </c>
      <c r="G195" s="116" t="s">
        <v>281</v>
      </c>
      <c r="H195" s="116" t="s">
        <v>329</v>
      </c>
      <c r="I195" s="125">
        <v>200</v>
      </c>
      <c r="J195" s="222">
        <v>53.3</v>
      </c>
      <c r="K195" s="222">
        <v>56.7</v>
      </c>
    </row>
    <row r="196" spans="1:11" ht="12.75">
      <c r="A196" s="3"/>
      <c r="B196" s="258" t="s">
        <v>365</v>
      </c>
      <c r="C196" s="258"/>
      <c r="D196" s="176" t="s">
        <v>473</v>
      </c>
      <c r="E196" s="176" t="s">
        <v>465</v>
      </c>
      <c r="F196" s="176" t="s">
        <v>230</v>
      </c>
      <c r="G196" s="176"/>
      <c r="H196" s="176"/>
      <c r="I196" s="176"/>
      <c r="J196" s="182">
        <f>J197</f>
        <v>153.4</v>
      </c>
      <c r="K196" s="182">
        <f>K197</f>
        <v>153.4</v>
      </c>
    </row>
    <row r="197" spans="1:11" ht="12.75">
      <c r="A197" s="3"/>
      <c r="B197" s="264" t="s">
        <v>367</v>
      </c>
      <c r="C197" s="264"/>
      <c r="D197" s="214" t="s">
        <v>473</v>
      </c>
      <c r="E197" s="214" t="s">
        <v>465</v>
      </c>
      <c r="F197" s="214" t="s">
        <v>230</v>
      </c>
      <c r="G197" s="214" t="s">
        <v>368</v>
      </c>
      <c r="H197" s="214"/>
      <c r="I197" s="214"/>
      <c r="J197" s="215">
        <f>J198+J200</f>
        <v>153.4</v>
      </c>
      <c r="K197" s="215">
        <f>K198+K200</f>
        <v>153.4</v>
      </c>
    </row>
    <row r="198" spans="1:11" ht="53.25">
      <c r="A198" s="3"/>
      <c r="B198" s="261" t="s">
        <v>451</v>
      </c>
      <c r="C198" s="261"/>
      <c r="D198" s="262" t="s">
        <v>473</v>
      </c>
      <c r="E198" s="262" t="s">
        <v>465</v>
      </c>
      <c r="F198" s="262" t="s">
        <v>230</v>
      </c>
      <c r="G198" s="262" t="s">
        <v>368</v>
      </c>
      <c r="H198" s="262" t="s">
        <v>452</v>
      </c>
      <c r="I198" s="262"/>
      <c r="J198" s="263">
        <f>J199</f>
        <v>140.5</v>
      </c>
      <c r="K198" s="263">
        <f>K199</f>
        <v>140.5</v>
      </c>
    </row>
    <row r="199" spans="1:11" ht="12.75">
      <c r="A199" s="3"/>
      <c r="B199" s="259" t="s">
        <v>453</v>
      </c>
      <c r="C199" s="259"/>
      <c r="D199" s="179" t="s">
        <v>473</v>
      </c>
      <c r="E199" s="179" t="s">
        <v>465</v>
      </c>
      <c r="F199" s="179" t="s">
        <v>230</v>
      </c>
      <c r="G199" s="179" t="s">
        <v>368</v>
      </c>
      <c r="H199" s="179" t="s">
        <v>452</v>
      </c>
      <c r="I199" s="179" t="s">
        <v>443</v>
      </c>
      <c r="J199" s="180">
        <v>140.5</v>
      </c>
      <c r="K199" s="180">
        <v>140.5</v>
      </c>
    </row>
    <row r="200" spans="1:11" ht="12.75">
      <c r="A200" s="3"/>
      <c r="B200" s="261" t="s">
        <v>454</v>
      </c>
      <c r="C200" s="261"/>
      <c r="D200" s="262" t="s">
        <v>473</v>
      </c>
      <c r="E200" s="262" t="s">
        <v>465</v>
      </c>
      <c r="F200" s="262" t="s">
        <v>230</v>
      </c>
      <c r="G200" s="262" t="s">
        <v>368</v>
      </c>
      <c r="H200" s="262" t="s">
        <v>455</v>
      </c>
      <c r="I200" s="262"/>
      <c r="J200" s="263">
        <f>J201</f>
        <v>12.9</v>
      </c>
      <c r="K200" s="263">
        <f>K201</f>
        <v>12.9</v>
      </c>
    </row>
    <row r="201" spans="1:11" ht="45">
      <c r="A201" s="3"/>
      <c r="B201" s="177" t="s">
        <v>456</v>
      </c>
      <c r="C201" s="177"/>
      <c r="D201" s="179" t="s">
        <v>473</v>
      </c>
      <c r="E201" s="179" t="s">
        <v>465</v>
      </c>
      <c r="F201" s="179" t="s">
        <v>230</v>
      </c>
      <c r="G201" s="179" t="s">
        <v>368</v>
      </c>
      <c r="H201" s="179" t="s">
        <v>455</v>
      </c>
      <c r="I201" s="179" t="s">
        <v>310</v>
      </c>
      <c r="J201" s="180">
        <v>12.9</v>
      </c>
      <c r="K201" s="180">
        <v>12.9</v>
      </c>
    </row>
    <row r="202" spans="1:11" ht="12.75">
      <c r="A202" s="3"/>
      <c r="B202" s="260" t="s">
        <v>457</v>
      </c>
      <c r="C202" s="260"/>
      <c r="D202" s="96" t="s">
        <v>473</v>
      </c>
      <c r="E202" s="96" t="s">
        <v>469</v>
      </c>
      <c r="F202" s="96"/>
      <c r="G202" s="96"/>
      <c r="H202" s="96"/>
      <c r="I202" s="96"/>
      <c r="J202" s="155">
        <f aca="true" t="shared" si="12" ref="J202:K205">J203</f>
        <v>200</v>
      </c>
      <c r="K202" s="155">
        <f t="shared" si="12"/>
        <v>210</v>
      </c>
    </row>
    <row r="203" spans="1:11" ht="27" customHeight="1">
      <c r="A203" s="3"/>
      <c r="B203" s="251" t="s">
        <v>447</v>
      </c>
      <c r="C203" s="251"/>
      <c r="D203" s="98" t="s">
        <v>473</v>
      </c>
      <c r="E203" s="98" t="s">
        <v>469</v>
      </c>
      <c r="F203" s="98" t="s">
        <v>472</v>
      </c>
      <c r="G203" s="98"/>
      <c r="H203" s="98"/>
      <c r="I203" s="98"/>
      <c r="J203" s="151">
        <f t="shared" si="12"/>
        <v>200</v>
      </c>
      <c r="K203" s="151">
        <f t="shared" si="12"/>
        <v>210</v>
      </c>
    </row>
    <row r="204" spans="1:11" ht="52.5">
      <c r="A204" s="3"/>
      <c r="B204" s="230" t="s">
        <v>108</v>
      </c>
      <c r="C204" s="230"/>
      <c r="D204" s="130" t="s">
        <v>473</v>
      </c>
      <c r="E204" s="130" t="s">
        <v>469</v>
      </c>
      <c r="F204" s="130" t="s">
        <v>472</v>
      </c>
      <c r="G204" s="130" t="s">
        <v>307</v>
      </c>
      <c r="H204" s="130"/>
      <c r="I204" s="130"/>
      <c r="J204" s="166">
        <f t="shared" si="12"/>
        <v>200</v>
      </c>
      <c r="K204" s="166">
        <f t="shared" si="12"/>
        <v>210</v>
      </c>
    </row>
    <row r="205" spans="1:11" ht="12.75">
      <c r="A205" s="3"/>
      <c r="B205" s="104" t="s">
        <v>458</v>
      </c>
      <c r="C205" s="104"/>
      <c r="D205" s="101" t="s">
        <v>473</v>
      </c>
      <c r="E205" s="101" t="s">
        <v>469</v>
      </c>
      <c r="F205" s="101" t="s">
        <v>472</v>
      </c>
      <c r="G205" s="101" t="s">
        <v>307</v>
      </c>
      <c r="H205" s="101" t="s">
        <v>459</v>
      </c>
      <c r="I205" s="101"/>
      <c r="J205" s="202">
        <f t="shared" si="12"/>
        <v>200</v>
      </c>
      <c r="K205" s="202">
        <f t="shared" si="12"/>
        <v>210</v>
      </c>
    </row>
    <row r="206" spans="1:11" ht="22.5">
      <c r="A206" s="3"/>
      <c r="B206" s="169" t="s">
        <v>326</v>
      </c>
      <c r="C206" s="169"/>
      <c r="D206" s="116" t="s">
        <v>473</v>
      </c>
      <c r="E206" s="116" t="s">
        <v>469</v>
      </c>
      <c r="F206" s="116" t="s">
        <v>472</v>
      </c>
      <c r="G206" s="116" t="s">
        <v>307</v>
      </c>
      <c r="H206" s="116" t="s">
        <v>459</v>
      </c>
      <c r="I206" s="125">
        <v>200</v>
      </c>
      <c r="J206" s="222">
        <v>200</v>
      </c>
      <c r="K206" s="222">
        <v>210</v>
      </c>
    </row>
    <row r="207" spans="1:11" ht="14.25">
      <c r="A207" s="3"/>
      <c r="B207" s="267" t="s">
        <v>347</v>
      </c>
      <c r="C207" s="267"/>
      <c r="D207" s="235" t="s">
        <v>149</v>
      </c>
      <c r="E207" s="238"/>
      <c r="F207" s="95"/>
      <c r="G207" s="95"/>
      <c r="H207" s="95"/>
      <c r="I207" s="95"/>
      <c r="J207" s="217">
        <f aca="true" t="shared" si="13" ref="J207:K211">J208</f>
        <v>2309.7</v>
      </c>
      <c r="K207" s="217">
        <f t="shared" si="13"/>
        <v>2332.9</v>
      </c>
    </row>
    <row r="208" spans="1:11" ht="12.75">
      <c r="A208" s="3"/>
      <c r="B208" s="134" t="s">
        <v>348</v>
      </c>
      <c r="C208" s="134"/>
      <c r="D208" s="237" t="s">
        <v>149</v>
      </c>
      <c r="E208" s="237" t="s">
        <v>465</v>
      </c>
      <c r="F208" s="96"/>
      <c r="G208" s="96"/>
      <c r="H208" s="96"/>
      <c r="I208" s="96"/>
      <c r="J208" s="155">
        <f t="shared" si="13"/>
        <v>2309.7</v>
      </c>
      <c r="K208" s="155">
        <f t="shared" si="13"/>
        <v>2332.9</v>
      </c>
    </row>
    <row r="209" spans="1:11" ht="42.75">
      <c r="A209" s="3"/>
      <c r="B209" s="137" t="s">
        <v>441</v>
      </c>
      <c r="C209" s="137"/>
      <c r="D209" s="98" t="s">
        <v>149</v>
      </c>
      <c r="E209" s="98" t="s">
        <v>465</v>
      </c>
      <c r="F209" s="98" t="s">
        <v>473</v>
      </c>
      <c r="G209" s="98"/>
      <c r="H209" s="98"/>
      <c r="I209" s="98"/>
      <c r="J209" s="151">
        <f t="shared" si="13"/>
        <v>2309.7</v>
      </c>
      <c r="K209" s="151">
        <f t="shared" si="13"/>
        <v>2332.9</v>
      </c>
    </row>
    <row r="210" spans="1:11" ht="74.25">
      <c r="A210" s="3"/>
      <c r="B210" s="143" t="s">
        <v>58</v>
      </c>
      <c r="C210" s="143"/>
      <c r="D210" s="130" t="s">
        <v>149</v>
      </c>
      <c r="E210" s="130" t="s">
        <v>465</v>
      </c>
      <c r="F210" s="130" t="s">
        <v>473</v>
      </c>
      <c r="G210" s="130" t="s">
        <v>281</v>
      </c>
      <c r="H210" s="130"/>
      <c r="I210" s="130"/>
      <c r="J210" s="166">
        <f t="shared" si="13"/>
        <v>2309.7</v>
      </c>
      <c r="K210" s="166">
        <f t="shared" si="13"/>
        <v>2332.9</v>
      </c>
    </row>
    <row r="211" spans="1:11" ht="21.75">
      <c r="A211" s="3"/>
      <c r="B211" s="265" t="s">
        <v>134</v>
      </c>
      <c r="C211" s="265"/>
      <c r="D211" s="266" t="s">
        <v>149</v>
      </c>
      <c r="E211" s="266" t="s">
        <v>465</v>
      </c>
      <c r="F211" s="266" t="s">
        <v>473</v>
      </c>
      <c r="G211" s="266" t="s">
        <v>281</v>
      </c>
      <c r="H211" s="266"/>
      <c r="I211" s="266"/>
      <c r="J211" s="268">
        <f t="shared" si="13"/>
        <v>2309.7</v>
      </c>
      <c r="K211" s="268">
        <f t="shared" si="13"/>
        <v>2332.9</v>
      </c>
    </row>
    <row r="212" spans="1:11" ht="24" customHeight="1">
      <c r="A212" s="3"/>
      <c r="B212" s="100" t="s">
        <v>328</v>
      </c>
      <c r="C212" s="100"/>
      <c r="D212" s="101" t="s">
        <v>149</v>
      </c>
      <c r="E212" s="101" t="s">
        <v>465</v>
      </c>
      <c r="F212" s="101" t="s">
        <v>473</v>
      </c>
      <c r="G212" s="101" t="s">
        <v>281</v>
      </c>
      <c r="H212" s="101" t="s">
        <v>329</v>
      </c>
      <c r="I212" s="101"/>
      <c r="J212" s="202">
        <f>J213+J214+J215</f>
        <v>2309.7</v>
      </c>
      <c r="K212" s="202">
        <f>K213+K214+K215</f>
        <v>2332.9</v>
      </c>
    </row>
    <row r="213" spans="1:11" ht="45">
      <c r="A213" s="3"/>
      <c r="B213" s="118" t="s">
        <v>288</v>
      </c>
      <c r="C213" s="118"/>
      <c r="D213" s="116" t="s">
        <v>149</v>
      </c>
      <c r="E213" s="116" t="s">
        <v>465</v>
      </c>
      <c r="F213" s="116" t="s">
        <v>473</v>
      </c>
      <c r="G213" s="116" t="s">
        <v>281</v>
      </c>
      <c r="H213" s="116" t="s">
        <v>329</v>
      </c>
      <c r="I213" s="125">
        <v>100</v>
      </c>
      <c r="J213" s="222">
        <v>1837.7</v>
      </c>
      <c r="K213" s="222">
        <v>1837.7</v>
      </c>
    </row>
    <row r="214" spans="1:11" ht="22.5">
      <c r="A214" s="3"/>
      <c r="B214" s="169" t="s">
        <v>326</v>
      </c>
      <c r="C214" s="169"/>
      <c r="D214" s="116" t="s">
        <v>149</v>
      </c>
      <c r="E214" s="116" t="s">
        <v>465</v>
      </c>
      <c r="F214" s="116" t="s">
        <v>473</v>
      </c>
      <c r="G214" s="116" t="s">
        <v>281</v>
      </c>
      <c r="H214" s="116" t="s">
        <v>329</v>
      </c>
      <c r="I214" s="125">
        <v>200</v>
      </c>
      <c r="J214" s="222">
        <f>25.3+445.6</f>
        <v>470.90000000000003</v>
      </c>
      <c r="K214" s="222">
        <f>26.6+467.5</f>
        <v>494.1</v>
      </c>
    </row>
    <row r="215" spans="1:11" ht="12.75">
      <c r="A215" s="3"/>
      <c r="B215" s="117" t="s">
        <v>314</v>
      </c>
      <c r="C215" s="117"/>
      <c r="D215" s="116" t="s">
        <v>149</v>
      </c>
      <c r="E215" s="116" t="s">
        <v>465</v>
      </c>
      <c r="F215" s="116" t="s">
        <v>473</v>
      </c>
      <c r="G215" s="116" t="s">
        <v>281</v>
      </c>
      <c r="H215" s="116" t="s">
        <v>329</v>
      </c>
      <c r="I215" s="125">
        <v>800</v>
      </c>
      <c r="J215" s="222">
        <v>1.1</v>
      </c>
      <c r="K215" s="222">
        <v>1.1</v>
      </c>
    </row>
    <row r="216" spans="1:11" ht="12.75">
      <c r="A216" s="3"/>
      <c r="B216" s="276" t="s">
        <v>32</v>
      </c>
      <c r="C216" s="276"/>
      <c r="D216" s="277" t="s">
        <v>230</v>
      </c>
      <c r="E216" s="278"/>
      <c r="F216" s="279"/>
      <c r="G216" s="279"/>
      <c r="H216" s="279"/>
      <c r="I216" s="279"/>
      <c r="J216" s="155">
        <f aca="true" t="shared" si="14" ref="J216:K220">J217</f>
        <v>541.7</v>
      </c>
      <c r="K216" s="155">
        <f t="shared" si="14"/>
        <v>1158.7</v>
      </c>
    </row>
    <row r="217" spans="1:11" ht="12.75">
      <c r="A217" s="3"/>
      <c r="B217" s="280" t="s">
        <v>27</v>
      </c>
      <c r="C217" s="280"/>
      <c r="D217" s="72" t="s">
        <v>230</v>
      </c>
      <c r="E217" s="73" t="s">
        <v>230</v>
      </c>
      <c r="F217" s="74"/>
      <c r="G217" s="74"/>
      <c r="H217" s="74"/>
      <c r="I217" s="74"/>
      <c r="J217" s="156">
        <f t="shared" si="14"/>
        <v>541.7</v>
      </c>
      <c r="K217" s="156">
        <f t="shared" si="14"/>
        <v>1158.7</v>
      </c>
    </row>
    <row r="218" spans="1:11" ht="12.75">
      <c r="A218" s="3"/>
      <c r="B218" s="281" t="s">
        <v>365</v>
      </c>
      <c r="C218" s="281"/>
      <c r="D218" s="75" t="s">
        <v>230</v>
      </c>
      <c r="E218" s="76" t="s">
        <v>230</v>
      </c>
      <c r="F218" s="77" t="s">
        <v>230</v>
      </c>
      <c r="G218" s="77" t="s">
        <v>366</v>
      </c>
      <c r="H218" s="77" t="s">
        <v>297</v>
      </c>
      <c r="I218" s="77"/>
      <c r="J218" s="156">
        <f t="shared" si="14"/>
        <v>541.7</v>
      </c>
      <c r="K218" s="156">
        <f t="shared" si="14"/>
        <v>1158.7</v>
      </c>
    </row>
    <row r="219" spans="1:11" ht="12.75">
      <c r="A219" s="3"/>
      <c r="B219" s="281" t="s">
        <v>367</v>
      </c>
      <c r="C219" s="281"/>
      <c r="D219" s="75" t="s">
        <v>230</v>
      </c>
      <c r="E219" s="76" t="s">
        <v>230</v>
      </c>
      <c r="F219" s="77" t="s">
        <v>230</v>
      </c>
      <c r="G219" s="77" t="s">
        <v>368</v>
      </c>
      <c r="H219" s="77" t="s">
        <v>297</v>
      </c>
      <c r="I219" s="77"/>
      <c r="J219" s="156">
        <f t="shared" si="14"/>
        <v>541.7</v>
      </c>
      <c r="K219" s="156">
        <f t="shared" si="14"/>
        <v>1158.7</v>
      </c>
    </row>
    <row r="220" spans="1:11" ht="24">
      <c r="A220" s="3"/>
      <c r="B220" s="281" t="s">
        <v>353</v>
      </c>
      <c r="C220" s="281"/>
      <c r="D220" s="274">
        <v>99</v>
      </c>
      <c r="E220" s="274">
        <v>99</v>
      </c>
      <c r="F220" s="275" t="s">
        <v>230</v>
      </c>
      <c r="G220" s="275" t="s">
        <v>368</v>
      </c>
      <c r="H220" s="275" t="s">
        <v>354</v>
      </c>
      <c r="I220" s="273" t="s">
        <v>355</v>
      </c>
      <c r="J220" s="222">
        <f t="shared" si="14"/>
        <v>541.7</v>
      </c>
      <c r="K220" s="222">
        <f t="shared" si="14"/>
        <v>1158.7</v>
      </c>
    </row>
    <row r="221" spans="1:11" ht="12.75">
      <c r="A221" s="3"/>
      <c r="B221" s="281" t="s">
        <v>27</v>
      </c>
      <c r="C221" s="281"/>
      <c r="D221" s="274">
        <v>99</v>
      </c>
      <c r="E221" s="274">
        <v>99</v>
      </c>
      <c r="F221" s="275" t="s">
        <v>230</v>
      </c>
      <c r="G221" s="275" t="s">
        <v>368</v>
      </c>
      <c r="H221" s="275" t="s">
        <v>354</v>
      </c>
      <c r="I221" s="273">
        <v>900</v>
      </c>
      <c r="J221" s="222">
        <v>541.7</v>
      </c>
      <c r="K221" s="222">
        <v>1158.7</v>
      </c>
    </row>
    <row r="222" spans="1:11" ht="12.75">
      <c r="A222" s="290">
        <v>2</v>
      </c>
      <c r="B222" s="296" t="s">
        <v>360</v>
      </c>
      <c r="C222" s="297">
        <v>872</v>
      </c>
      <c r="D222" s="548"/>
      <c r="E222" s="548"/>
      <c r="F222" s="548"/>
      <c r="G222" s="548"/>
      <c r="H222" s="548"/>
      <c r="I222" s="548"/>
      <c r="J222" s="298">
        <f>J223</f>
        <v>375.7</v>
      </c>
      <c r="K222" s="298">
        <f>K223</f>
        <v>382.4</v>
      </c>
    </row>
    <row r="223" spans="1:11" ht="12.75">
      <c r="A223" s="3"/>
      <c r="B223" s="102" t="s">
        <v>277</v>
      </c>
      <c r="C223" s="102"/>
      <c r="D223" s="95" t="s">
        <v>465</v>
      </c>
      <c r="E223" s="95"/>
      <c r="F223" s="95"/>
      <c r="G223" s="95"/>
      <c r="H223" s="95"/>
      <c r="I223" s="114"/>
      <c r="J223" s="217">
        <f>J224+J231</f>
        <v>375.7</v>
      </c>
      <c r="K223" s="217">
        <f>K224+K231</f>
        <v>382.4</v>
      </c>
    </row>
    <row r="224" spans="1:11" ht="32.25">
      <c r="A224" s="3"/>
      <c r="B224" s="107" t="s">
        <v>150</v>
      </c>
      <c r="C224" s="107"/>
      <c r="D224" s="96" t="s">
        <v>465</v>
      </c>
      <c r="E224" s="96" t="s">
        <v>466</v>
      </c>
      <c r="F224" s="96"/>
      <c r="G224" s="96"/>
      <c r="H224" s="96"/>
      <c r="I224" s="115"/>
      <c r="J224" s="155">
        <f>J225</f>
        <v>269.7</v>
      </c>
      <c r="K224" s="155">
        <f>K225</f>
        <v>270.4</v>
      </c>
    </row>
    <row r="225" spans="1:11" ht="21">
      <c r="A225" s="3"/>
      <c r="B225" s="103" t="s">
        <v>278</v>
      </c>
      <c r="C225" s="103"/>
      <c r="D225" s="98" t="s">
        <v>465</v>
      </c>
      <c r="E225" s="98" t="s">
        <v>466</v>
      </c>
      <c r="F225" s="98" t="s">
        <v>279</v>
      </c>
      <c r="G225" s="98"/>
      <c r="H225" s="98"/>
      <c r="I225" s="110"/>
      <c r="J225" s="159">
        <f>J226</f>
        <v>269.7</v>
      </c>
      <c r="K225" s="159">
        <f>K226</f>
        <v>270.4</v>
      </c>
    </row>
    <row r="226" spans="1:11" ht="12.75">
      <c r="A226" s="3"/>
      <c r="B226" s="129" t="s">
        <v>284</v>
      </c>
      <c r="C226" s="129"/>
      <c r="D226" s="130" t="s">
        <v>465</v>
      </c>
      <c r="E226" s="130" t="s">
        <v>466</v>
      </c>
      <c r="F226" s="130" t="s">
        <v>279</v>
      </c>
      <c r="G226" s="130" t="s">
        <v>281</v>
      </c>
      <c r="H226" s="130"/>
      <c r="I226" s="131"/>
      <c r="J226" s="161">
        <f>J227+J229</f>
        <v>269.7</v>
      </c>
      <c r="K226" s="161">
        <f>K227+K229</f>
        <v>270.4</v>
      </c>
    </row>
    <row r="227" spans="1:11" ht="33.75">
      <c r="A227" s="3"/>
      <c r="B227" s="128" t="s">
        <v>282</v>
      </c>
      <c r="C227" s="128"/>
      <c r="D227" s="112" t="s">
        <v>465</v>
      </c>
      <c r="E227" s="112" t="s">
        <v>466</v>
      </c>
      <c r="F227" s="112" t="s">
        <v>279</v>
      </c>
      <c r="G227" s="112" t="s">
        <v>281</v>
      </c>
      <c r="H227" s="112" t="s">
        <v>283</v>
      </c>
      <c r="I227" s="112"/>
      <c r="J227" s="163">
        <f>J228</f>
        <v>259.2</v>
      </c>
      <c r="K227" s="163">
        <f>K228</f>
        <v>259.2</v>
      </c>
    </row>
    <row r="228" spans="1:11" ht="45">
      <c r="A228" s="3"/>
      <c r="B228" s="118" t="s">
        <v>288</v>
      </c>
      <c r="C228" s="118"/>
      <c r="D228" s="116" t="s">
        <v>465</v>
      </c>
      <c r="E228" s="116" t="s">
        <v>466</v>
      </c>
      <c r="F228" s="116" t="s">
        <v>279</v>
      </c>
      <c r="G228" s="116" t="s">
        <v>281</v>
      </c>
      <c r="H228" s="116" t="s">
        <v>283</v>
      </c>
      <c r="I228" s="116">
        <v>100</v>
      </c>
      <c r="J228" s="156">
        <v>259.2</v>
      </c>
      <c r="K228" s="156">
        <v>259.2</v>
      </c>
    </row>
    <row r="229" spans="1:11" ht="22.5">
      <c r="A229" s="3"/>
      <c r="B229" s="133" t="s">
        <v>286</v>
      </c>
      <c r="C229" s="133"/>
      <c r="D229" s="112" t="s">
        <v>465</v>
      </c>
      <c r="E229" s="112" t="s">
        <v>466</v>
      </c>
      <c r="F229" s="112" t="s">
        <v>279</v>
      </c>
      <c r="G229" s="112" t="s">
        <v>281</v>
      </c>
      <c r="H229" s="112" t="s">
        <v>285</v>
      </c>
      <c r="I229" s="112"/>
      <c r="J229" s="163">
        <f>J230</f>
        <v>10.5</v>
      </c>
      <c r="K229" s="163">
        <f>K230</f>
        <v>11.2</v>
      </c>
    </row>
    <row r="230" spans="1:11" ht="12.75">
      <c r="A230" s="3"/>
      <c r="B230" s="108" t="s">
        <v>312</v>
      </c>
      <c r="C230" s="108"/>
      <c r="D230" s="244"/>
      <c r="E230" s="244"/>
      <c r="F230" s="244"/>
      <c r="G230" s="244"/>
      <c r="H230" s="244"/>
      <c r="I230" s="111" t="s">
        <v>287</v>
      </c>
      <c r="J230" s="222">
        <v>10.5</v>
      </c>
      <c r="K230" s="222">
        <v>11.2</v>
      </c>
    </row>
    <row r="231" spans="1:11" ht="12.75">
      <c r="A231" s="3"/>
      <c r="B231" s="134" t="s">
        <v>475</v>
      </c>
      <c r="C231" s="145" t="s">
        <v>361</v>
      </c>
      <c r="D231" s="96" t="s">
        <v>465</v>
      </c>
      <c r="E231" s="96" t="s">
        <v>327</v>
      </c>
      <c r="F231" s="96"/>
      <c r="G231" s="96"/>
      <c r="H231" s="96"/>
      <c r="I231" s="123"/>
      <c r="J231" s="155">
        <f aca="true" t="shared" si="15" ref="J231:K234">J232</f>
        <v>106</v>
      </c>
      <c r="K231" s="155">
        <f t="shared" si="15"/>
        <v>112</v>
      </c>
    </row>
    <row r="232" spans="1:11" ht="21">
      <c r="A232" s="3"/>
      <c r="B232" s="97" t="s">
        <v>278</v>
      </c>
      <c r="C232" s="97"/>
      <c r="D232" s="98" t="s">
        <v>465</v>
      </c>
      <c r="E232" s="98" t="s">
        <v>327</v>
      </c>
      <c r="F232" s="98" t="s">
        <v>279</v>
      </c>
      <c r="G232" s="98"/>
      <c r="H232" s="98"/>
      <c r="I232" s="110"/>
      <c r="J232" s="151">
        <f t="shared" si="15"/>
        <v>106</v>
      </c>
      <c r="K232" s="151">
        <f t="shared" si="15"/>
        <v>112</v>
      </c>
    </row>
    <row r="233" spans="1:11" ht="12.75">
      <c r="A233" s="3"/>
      <c r="B233" s="171" t="s">
        <v>280</v>
      </c>
      <c r="C233" s="171"/>
      <c r="D233" s="130" t="s">
        <v>465</v>
      </c>
      <c r="E233" s="130" t="s">
        <v>327</v>
      </c>
      <c r="F233" s="130" t="s">
        <v>279</v>
      </c>
      <c r="G233" s="130" t="s">
        <v>281</v>
      </c>
      <c r="H233" s="130"/>
      <c r="I233" s="131"/>
      <c r="J233" s="166">
        <f t="shared" si="15"/>
        <v>106</v>
      </c>
      <c r="K233" s="166">
        <f t="shared" si="15"/>
        <v>112</v>
      </c>
    </row>
    <row r="234" spans="1:11" ht="42.75">
      <c r="A234" s="3"/>
      <c r="B234" s="113" t="s">
        <v>339</v>
      </c>
      <c r="C234" s="113"/>
      <c r="D234" s="101" t="s">
        <v>465</v>
      </c>
      <c r="E234" s="101" t="s">
        <v>327</v>
      </c>
      <c r="F234" s="101" t="s">
        <v>279</v>
      </c>
      <c r="G234" s="101" t="s">
        <v>281</v>
      </c>
      <c r="H234" s="101" t="s">
        <v>330</v>
      </c>
      <c r="I234" s="112"/>
      <c r="J234" s="202">
        <f t="shared" si="15"/>
        <v>106</v>
      </c>
      <c r="K234" s="202">
        <f t="shared" si="15"/>
        <v>112</v>
      </c>
    </row>
    <row r="235" spans="1:11" ht="22.5">
      <c r="A235" s="3"/>
      <c r="B235" s="169" t="s">
        <v>326</v>
      </c>
      <c r="C235" s="169"/>
      <c r="D235" s="116" t="s">
        <v>465</v>
      </c>
      <c r="E235" s="116" t="s">
        <v>327</v>
      </c>
      <c r="F235" s="116" t="s">
        <v>279</v>
      </c>
      <c r="G235" s="116" t="s">
        <v>281</v>
      </c>
      <c r="H235" s="116" t="s">
        <v>330</v>
      </c>
      <c r="I235" s="116">
        <v>200</v>
      </c>
      <c r="J235" s="156">
        <v>106</v>
      </c>
      <c r="K235" s="156">
        <v>112</v>
      </c>
    </row>
    <row r="236" spans="1:11" ht="12.75">
      <c r="A236" s="3"/>
      <c r="B236" s="320" t="s">
        <v>350</v>
      </c>
      <c r="C236" s="3"/>
      <c r="D236" s="3"/>
      <c r="E236" s="3"/>
      <c r="F236" s="3"/>
      <c r="G236" s="3"/>
      <c r="H236" s="3"/>
      <c r="I236" s="3"/>
      <c r="J236" s="321">
        <f>J222+J9</f>
        <v>22076.4</v>
      </c>
      <c r="K236" s="321">
        <f>K222+K9</f>
        <v>23582.000000000004</v>
      </c>
    </row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</sheetData>
  <sheetProtection/>
  <mergeCells count="11">
    <mergeCell ref="D222:I222"/>
    <mergeCell ref="A4:K4"/>
    <mergeCell ref="A5:K5"/>
    <mergeCell ref="G2:K2"/>
    <mergeCell ref="A7:A8"/>
    <mergeCell ref="B7:B8"/>
    <mergeCell ref="C7:C8"/>
    <mergeCell ref="D7:I7"/>
    <mergeCell ref="J7:J8"/>
    <mergeCell ref="K7:K8"/>
    <mergeCell ref="F8:H8"/>
  </mergeCells>
  <printOptions/>
  <pageMargins left="0.7086614173228347" right="0.2755905511811024" top="0.31496062992125984" bottom="0.31496062992125984" header="0.2755905511811024" footer="0.15748031496062992"/>
  <pageSetup horizontalDpi="600" verticalDpi="600" orientation="portrait" paperSize="9" scale="85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2013-12-23T09:34:07Z</cp:lastPrinted>
  <dcterms:created xsi:type="dcterms:W3CDTF">2002-06-04T10:05:56Z</dcterms:created>
  <dcterms:modified xsi:type="dcterms:W3CDTF">2013-12-23T09:37:27Z</dcterms:modified>
  <cp:category/>
  <cp:version/>
  <cp:contentType/>
  <cp:contentStatus/>
</cp:coreProperties>
</file>