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50" windowHeight="11640" activeTab="0"/>
  </bookViews>
  <sheets>
    <sheet name="9 мес" sheetId="1" r:id="rId1"/>
  </sheets>
  <definedNames>
    <definedName name="_xlnm.Print_Titles" localSheetId="0">'9 мес'!$10:$11</definedName>
  </definedNames>
  <calcPr fullCalcOnLoad="1"/>
</workbook>
</file>

<file path=xl/sharedStrings.xml><?xml version="1.0" encoding="utf-8"?>
<sst xmlns="http://schemas.openxmlformats.org/spreadsheetml/2006/main" count="197" uniqueCount="189">
  <si>
    <t>Налоги на прибыль, доходы</t>
  </si>
  <si>
    <t>Налог на доходы физических лиц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</si>
  <si>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</t>
  </si>
  <si>
    <t>000 1 01 02030 01 0000 110</t>
  </si>
  <si>
    <t>Налог на доходы физических  лиц с доходов, полученных физическими лицами, не являющимися налоговыми резидентами Российской Федерации</t>
  </si>
  <si>
    <t>000 1 01 02050 01 0000 110</t>
  </si>
  <si>
    <t>НАЛОГИ НА СОВОКУПНЫЙ ДОХОД</t>
  </si>
  <si>
    <t>000 1 05 01000 00 0000 110</t>
  </si>
  <si>
    <t>Единый налог,  взимаемый в связи с применением упрощенной системы налогооблажения</t>
  </si>
  <si>
    <t>000 1 05 01010 01 0000 110</t>
  </si>
  <si>
    <t>Единый налог,  взимаемый  с налогоплательщиков,выбравших в качестве налогооблажения доходы</t>
  </si>
  <si>
    <t>000 1 05 01020 01 0000 110</t>
  </si>
  <si>
    <t>Единый налог,  взимаемый  с налогоплательщиков,выбрвших в качестве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</si>
  <si>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</si>
  <si>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 деятельности</t>
  </si>
  <si>
    <t xml:space="preserve">Единый  сельскохозяйственный налог </t>
  </si>
  <si>
    <t>НАЛОГИ НА ИМУЩЕСТВО</t>
  </si>
  <si>
    <t>Налог на имущество  физических лиц</t>
  </si>
  <si>
    <t>Налог на имущество  физических лиц, взимаемый по ставке, применямой к объекту налогообложения расположенному в границах поселений</t>
  </si>
  <si>
    <t>000 1 06 02000 02 0000 110</t>
  </si>
  <si>
    <t>Налог на имущество  организаций</t>
  </si>
  <si>
    <t>000 1 06 02010 02 0000 110</t>
  </si>
  <si>
    <t>Налог на имущество  организаций, по имуществу не входящему в Единую систему газоснабжения</t>
  </si>
  <si>
    <t>000 1 06 02020 02 0000 110</t>
  </si>
  <si>
    <t>Налог на имущество с организаций, по имуществу  входящему в Единую систему газоснабжения</t>
  </si>
  <si>
    <t>Земельный налог</t>
  </si>
  <si>
    <t>Земельный налог, взимаемый по ставке, установленной подпунктом 1 пункта 1 статьи 394 НК РФ</t>
  </si>
  <si>
    <t>Земельный налог, взимаемый по ставке, установленной подпунктом 1 пункта 1 статьи 394 НК РФ и  применяемой к объекту налогообложения расположенному в границах поселения</t>
  </si>
  <si>
    <t>Земельный налог, взимаемый по ставке, установленной подпунктом 2 пункта 1 статьи 394 НК РФ</t>
  </si>
  <si>
    <t>Земельный налог, взимаемый по ставке, установленной подпунктом 2 пункта 1 статьи 394 НК РФ и  применяемой к объекту налогообложения расположенному в границах поселений</t>
  </si>
  <si>
    <t>000 1 08 00000 00 0000 000</t>
  </si>
  <si>
    <t xml:space="preserve">ГОСУДАРСТВЕННАЯ ПОШЛИНА,СБОРЫ 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</si>
  <si>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</si>
  <si>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</si>
  <si>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</si>
  <si>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</si>
  <si>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</si>
  <si>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000 1 08 07150 01 0000 110</t>
  </si>
  <si>
    <t>Государственная пошлина за  выдачу разрешения на распространение наружной рекламы</t>
  </si>
  <si>
    <t>000 1 09 04050 10 0000110</t>
  </si>
  <si>
    <t>Земельный налог (по обязательствам, возникшим до 1 января 2006 года), мобилизуемый на территории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</si>
  <si>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</si>
  <si>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</si>
  <si>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</si>
  <si>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от других бюджетов бюджетной системы Российской Федерации</t>
  </si>
  <si>
    <t>000 2 02 01001 00 0000 151</t>
  </si>
  <si>
    <t>Дотации на выравнивание уровня бюджетной обеспеченности</t>
  </si>
  <si>
    <t>000 2 02 01001 10 0000 151</t>
  </si>
  <si>
    <t>Дотации бюджетам поселений на выравнивание уровня бюджетной обеспеченности</t>
  </si>
  <si>
    <t>Дефицит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</si>
  <si>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 и  полученных физическими лицами, зарегистрированными в качестве индивидуальных предпринимателей, частных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</si>
  <si>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</si>
  <si>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 xml:space="preserve">Государственная пошлина за государственную регистрацию транспортного средства и иные юридически знчимые действия, связанные с изменениями и выдачей документов  на транспортные средства выдачей регистрационных знаков, приемов квалификационных экзаменов на </t>
  </si>
  <si>
    <t>Образование</t>
  </si>
  <si>
    <t>Прочие субсидии</t>
  </si>
  <si>
    <t>Государственная пошлина за совершение нотариальных действий должностными лицами местного самоуправления, уполномоченными в соответствии с законодательными актами РФ на совершение нотариальных действий</t>
  </si>
  <si>
    <t>000 2 02 02999 10 0000 151</t>
  </si>
  <si>
    <t>Налоговые и неналоговые доходы</t>
  </si>
  <si>
    <t>ДОХОДЫ БЮДЖЕТА-ВСЕГО</t>
  </si>
  <si>
    <t>000 100 00000 00 0000 000</t>
  </si>
  <si>
    <t>Налог на доходы  физических лиц с доходов,  полученных физическими лицами, являющимися налоговыми резидентами РФ в виде дивидендов от долевого участия в деятельности организаций</t>
  </si>
  <si>
    <t>Задолженность и перерасчеты по отмененным налогам, сборам и иным обязательным платежам</t>
  </si>
  <si>
    <t>000 108 04020 01 1000 110</t>
  </si>
  <si>
    <t>Налог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</si>
  <si>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</si>
  <si>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поселений</t>
  </si>
  <si>
    <t>Субсидии бюджетам субъектов РФ муниципальных образований (межбюджетные субсидии)</t>
  </si>
  <si>
    <t>Субвенции бюджетам субъектов РФ и муниципальных образований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</si>
  <si>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на границах поселений, а также средства от продажи права на заключение договоров аренды указанных</t>
  </si>
  <si>
    <t>1.ДОХОДЫ БЮДЖЕТА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</si>
  <si>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</si>
  <si>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накоторые не разграничена</t>
  </si>
  <si>
    <t>Доходы от продажи земельных участков, государственная собственность накоторые не разграничена и которые расположены на границах поселений</t>
  </si>
  <si>
    <t>0100</t>
  </si>
  <si>
    <t>Прочие неналоговые доходы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</si>
  <si>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</t>
  </si>
  <si>
    <t>182 109 00000 00 0000 000</t>
  </si>
  <si>
    <t>Субсидии бюджетам поселений на комплектование книжных фондов</t>
  </si>
  <si>
    <t>Код  дохода по бюджетной классификации</t>
  </si>
  <si>
    <t>182 1 01 02010 01 1000 110</t>
  </si>
  <si>
    <t>Прочие неналоговые доходы бюджетов поселений</t>
  </si>
  <si>
    <t>871 202 02068  10 0000 151</t>
  </si>
  <si>
    <t>871 202 02000 00 0000 151</t>
  </si>
  <si>
    <t xml:space="preserve">Отчет об исполнении бюджета муниципального образования </t>
  </si>
  <si>
    <t>Приложение 1</t>
  </si>
  <si>
    <t>0200</t>
  </si>
  <si>
    <t>0500</t>
  </si>
  <si>
    <t>0700</t>
  </si>
  <si>
    <t>0800</t>
  </si>
  <si>
    <t>0900</t>
  </si>
  <si>
    <t>1100</t>
  </si>
  <si>
    <t>Общегосударственные вопросы</t>
  </si>
  <si>
    <t>Национальная оборона</t>
  </si>
  <si>
    <t>Жилищно-коммунальное хозяйство</t>
  </si>
  <si>
    <t>РАСХОДЫ БЮДЖЕТА-ВСЕГО</t>
  </si>
  <si>
    <t>0300</t>
  </si>
  <si>
    <t>Национальная безопасность и правоохранительная деятельность</t>
  </si>
  <si>
    <t>тыс. руб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</si>
  <si>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</si>
  <si>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</si>
  <si>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</si>
  <si>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на осуществление первичного воинского учета на территорииях, где отсутствуют военные комиссариаты</t>
  </si>
  <si>
    <t>Субвенции бюджетам поселений на осуществление  первичного воинского учета на территорииях, где отсутствуют военные комиссариаты</t>
  </si>
  <si>
    <t>Прочие межбюджетные трансферты, передаваемые бюджетам поселений</t>
  </si>
  <si>
    <t>Уточненный план на 1 квартал 2011г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</si>
  <si>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</si>
  <si>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</si>
  <si>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</si>
  <si>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</si>
  <si>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</si>
  <si>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000 1 01 02040 01 0000 110</t>
  </si>
  <si>
    <t>000 1 05 00000 00 0000 000</t>
  </si>
  <si>
    <t>000 1 05 03000 01 0000 110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</si>
  <si>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Федерации, за исключением доходов, полученных физическими лицами, зарегистрированными в качестве индивидуальных предпринимателей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</si>
  <si>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</si>
  <si>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</si>
  <si>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</si>
  <si>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</si>
  <si>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</si>
  <si>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</si>
  <si>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</si>
  <si>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</si>
  <si>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000 109 04050 10 0000 000</t>
  </si>
  <si>
    <t>000 109 04050 00 0000 000</t>
  </si>
  <si>
    <t>000 109 04000 00 0000 000</t>
  </si>
  <si>
    <t>000 111 05010 10 0000 120</t>
  </si>
  <si>
    <t>000 1 11 05010 00 0000 120</t>
  </si>
  <si>
    <t>000 1 11 05000 00 0000 120</t>
  </si>
  <si>
    <t>000 1 11 00000 00 0000 000</t>
  </si>
  <si>
    <t>000 1 14 06014 10 0000 430</t>
  </si>
  <si>
    <t>000 1 14 06010 00 0000 430</t>
  </si>
  <si>
    <t>000 1 14 06000 00 0000 430</t>
  </si>
  <si>
    <t>000 1 14 00000 00 0000 000</t>
  </si>
  <si>
    <t>000 117 00000 00 0000 000</t>
  </si>
  <si>
    <t>000 117 05050 10 0000 180</t>
  </si>
  <si>
    <t>000 2 00 00000 00 0000 000</t>
  </si>
  <si>
    <t>000 2 02 00000 00 0000 000</t>
  </si>
  <si>
    <t>000 2 02 03000 00 0000 151</t>
  </si>
  <si>
    <t>000 2 02 03015 00 0000 151</t>
  </si>
  <si>
    <t>000 2 02 03015 10 0000151</t>
  </si>
  <si>
    <t>000 2 02 04000 00 0000 151</t>
  </si>
  <si>
    <t>000 2 02 04999 10 0000 151</t>
  </si>
  <si>
    <t>Прочие поступления от использования имущества находящегося в собственности поселений (за исключением имущества АУ и МУП, в т.ч казенных)</t>
  </si>
  <si>
    <t>000 111 09045 10 0000 120</t>
  </si>
  <si>
    <t>% исполнения к плану 1 квартала 2011г</t>
  </si>
  <si>
    <t>0400</t>
  </si>
  <si>
    <t>Национальная экономика</t>
  </si>
  <si>
    <t xml:space="preserve">Здравоохранение </t>
  </si>
  <si>
    <t>153,0</t>
  </si>
  <si>
    <t>Физическая культура и спорт</t>
  </si>
  <si>
    <t>1501,6</t>
  </si>
  <si>
    <t>90,3</t>
  </si>
  <si>
    <t>9,7</t>
  </si>
  <si>
    <t>51,9</t>
  </si>
  <si>
    <t>1591,1</t>
  </si>
  <si>
    <t>12,1</t>
  </si>
  <si>
    <t>818</t>
  </si>
  <si>
    <t>38,2</t>
  </si>
  <si>
    <t>599,6</t>
  </si>
  <si>
    <t>Наименование показателей</t>
  </si>
  <si>
    <t xml:space="preserve"> План               на 2011 год </t>
  </si>
  <si>
    <t>2. Расходы бюджета</t>
  </si>
  <si>
    <t>Раздел</t>
  </si>
  <si>
    <t>Начальник сектора по финансовым вопросам и муниципальному заказу                       Н.Ю.Грекова</t>
  </si>
  <si>
    <t>% исполнения</t>
  </si>
  <si>
    <t xml:space="preserve">% исполнения  </t>
  </si>
  <si>
    <t xml:space="preserve">ДОХОДЫ  ОТ ИСПОЛЬЗОВАНИЯ ИМУЩЕСТВА, НАХОДЯЩЕГОСЯ В ГОСУДАРСТВЕННОЙ И  МУНИЦИПАЛЬНОЙ СОБСТВЕННОСТИ </t>
  </si>
  <si>
    <t>219,6</t>
  </si>
  <si>
    <t>108,4</t>
  </si>
  <si>
    <t>"Об исполнении бюджета МО город Советск Щекинского района за  2011г"</t>
  </si>
  <si>
    <t>город Советск Щекинского района за 2011 год</t>
  </si>
  <si>
    <t xml:space="preserve">Исполнено         на 1.01.2012г.  </t>
  </si>
  <si>
    <t xml:space="preserve"> межбюджетные трансферты </t>
  </si>
  <si>
    <t>000 202 04025 10 0000 151</t>
  </si>
  <si>
    <t>Межбюджетные трансферты, передаваемые бюджетам поселений на комплектование книжных фондов</t>
  </si>
  <si>
    <t xml:space="preserve">Исполнено         на 1.12.2012г.  </t>
  </si>
  <si>
    <t>368,5</t>
  </si>
  <si>
    <t>35,5</t>
  </si>
  <si>
    <t>5980,6</t>
  </si>
  <si>
    <t>3093,2</t>
  </si>
  <si>
    <t>2710,7</t>
  </si>
  <si>
    <t>0</t>
  </si>
  <si>
    <t>5445,0</t>
  </si>
  <si>
    <t>5720,9</t>
  </si>
  <si>
    <t>11002,9</t>
  </si>
  <si>
    <t>3232,6</t>
  </si>
  <si>
    <t>2874,4</t>
  </si>
  <si>
    <t xml:space="preserve">Культура и кинематография </t>
  </si>
  <si>
    <t>к Решению Собранию депутатов МО г.Советск № 70-182 от 30 мая 2012г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</si>
</sst>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[$-FC19]d\ mmmm\ yyyy\ &quot;г.&quot;"/>
    <numFmt numFmtId="170" formatCode="#,##0.00_ ;\-#,##0.00\ "/>
    <numFmt numFmtId="171" formatCode="000000"/>
    <numFmt numFmtId="172" formatCode="#,##0&quot;р.&quot;"/>
    <numFmt numFmtId="173" formatCode="0.000%"/>
    <numFmt numFmtId="174" formatCode="0.0%"/>
    <numFmt numFmtId="175" formatCode="_-* #,##0.0&quot;р.&quot;_-;\-* #,##0.0&quot;р.&quot;_-;_-* &quot;-&quot;?&quot;р.&quot;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justify" wrapText="1"/>
    </xf>
    <xf numFmtId="0" fontId="10" fillId="33" borderId="10" xfId="0" applyFont="1" applyFill="1" applyBorder="1" applyAlignment="1">
      <alignment horizontal="left" vertical="justify" wrapText="1"/>
    </xf>
    <xf numFmtId="165" fontId="1" fillId="0" borderId="0" xfId="0" applyNumberFormat="1" applyFont="1" applyAlignment="1">
      <alignment vertical="justify"/>
    </xf>
    <xf numFmtId="0" fontId="1" fillId="0" borderId="0" xfId="0" applyFont="1" applyAlignment="1">
      <alignment vertical="justify"/>
    </xf>
    <xf numFmtId="0" fontId="5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6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10" fillId="33" borderId="10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left" vertical="justify"/>
    </xf>
    <xf numFmtId="49" fontId="14" fillId="0" borderId="10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14" fillId="0" borderId="11" xfId="0" applyFont="1" applyFill="1" applyBorder="1" applyAlignment="1">
      <alignment horizontal="left" vertical="justify"/>
    </xf>
    <xf numFmtId="16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0" fontId="5" fillId="0" borderId="10" xfId="60" applyNumberFormat="1" applyFont="1" applyBorder="1" applyAlignment="1">
      <alignment horizontal="center" vertical="center"/>
    </xf>
    <xf numFmtId="170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39" fontId="3" fillId="0" borderId="10" xfId="60" applyNumberFormat="1" applyFont="1" applyBorder="1" applyAlignment="1">
      <alignment horizontal="center" vertical="center"/>
    </xf>
    <xf numFmtId="39" fontId="1" fillId="0" borderId="10" xfId="60" applyNumberFormat="1" applyFont="1" applyBorder="1" applyAlignment="1">
      <alignment horizontal="center" vertical="center"/>
    </xf>
    <xf numFmtId="43" fontId="3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9" fillId="0" borderId="10" xfId="61" applyNumberFormat="1" applyFont="1" applyFill="1" applyBorder="1" applyAlignment="1">
      <alignment horizontal="center" vertical="center"/>
    </xf>
    <xf numFmtId="4" fontId="9" fillId="0" borderId="10" xfId="61" applyNumberFormat="1" applyFont="1" applyFill="1" applyBorder="1" applyAlignment="1">
      <alignment horizontal="center" vertical="center"/>
    </xf>
    <xf numFmtId="164" fontId="8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164" fontId="9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164" fontId="9" fillId="0" borderId="10" xfId="60" applyNumberFormat="1" applyFont="1" applyFill="1" applyBorder="1" applyAlignment="1">
      <alignment horizontal="center" vertical="center"/>
    </xf>
    <xf numFmtId="164" fontId="8" fillId="0" borderId="10" xfId="60" applyNumberFormat="1" applyFont="1" applyFill="1" applyBorder="1" applyAlignment="1">
      <alignment horizontal="center" vertical="center"/>
    </xf>
    <xf numFmtId="164" fontId="8" fillId="0" borderId="11" xfId="6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/>
    </xf>
    <xf numFmtId="49" fontId="8" fillId="0" borderId="10" xfId="61" applyNumberFormat="1" applyFont="1" applyFill="1" applyBorder="1" applyAlignment="1">
      <alignment horizontal="center"/>
    </xf>
    <xf numFmtId="49" fontId="8" fillId="0" borderId="10" xfId="61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/>
    </xf>
    <xf numFmtId="4" fontId="9" fillId="0" borderId="10" xfId="60" applyNumberFormat="1" applyFont="1" applyFill="1" applyBorder="1" applyAlignment="1">
      <alignment horizontal="center" vertical="center"/>
    </xf>
    <xf numFmtId="49" fontId="8" fillId="33" borderId="10" xfId="61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8" fillId="0" borderId="10" xfId="61" applyNumberFormat="1" applyFont="1" applyFill="1" applyBorder="1" applyAlignment="1">
      <alignment horizontal="center" wrapText="1"/>
    </xf>
    <xf numFmtId="174" fontId="9" fillId="0" borderId="10" xfId="61" applyNumberFormat="1" applyFont="1" applyFill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43" fontId="1" fillId="0" borderId="10" xfId="60" applyFont="1" applyBorder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wrapText="1"/>
    </xf>
    <xf numFmtId="165" fontId="19" fillId="33" borderId="10" xfId="0" applyNumberFormat="1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7">
      <selection activeCell="E15" sqref="E15"/>
    </sheetView>
  </sheetViews>
  <sheetFormatPr defaultColWidth="9.00390625" defaultRowHeight="15" customHeight="1"/>
  <cols>
    <col min="1" max="1" width="21.00390625" style="0" customWidth="1"/>
    <col min="2" max="2" width="39.625" style="0" customWidth="1"/>
    <col min="3" max="3" width="12.125" style="0" customWidth="1"/>
    <col min="4" max="4" width="10.25390625" style="0" hidden="1" customWidth="1"/>
    <col min="5" max="5" width="11.75390625" style="0" customWidth="1"/>
    <col min="6" max="6" width="0.12890625" style="0" hidden="1" customWidth="1"/>
    <col min="7" max="7" width="14.875" style="0" customWidth="1"/>
  </cols>
  <sheetData>
    <row r="1" spans="3:7" s="1" customFormat="1" ht="18.75" customHeight="1">
      <c r="C1" s="88" t="s">
        <v>84</v>
      </c>
      <c r="D1" s="88"/>
      <c r="E1" s="88"/>
      <c r="F1" s="88"/>
      <c r="G1" s="88"/>
    </row>
    <row r="2" spans="2:7" s="1" customFormat="1" ht="15.75" customHeight="1">
      <c r="B2" s="88" t="s">
        <v>188</v>
      </c>
      <c r="C2" s="88"/>
      <c r="D2" s="88"/>
      <c r="E2" s="88"/>
      <c r="F2" s="88"/>
      <c r="G2" s="88"/>
    </row>
    <row r="3" spans="2:7" s="1" customFormat="1" ht="15" customHeight="1">
      <c r="B3" s="88" t="s">
        <v>169</v>
      </c>
      <c r="C3" s="88"/>
      <c r="D3" s="88"/>
      <c r="E3" s="88"/>
      <c r="F3" s="88"/>
      <c r="G3" s="88"/>
    </row>
    <row r="4" spans="3:7" s="1" customFormat="1" ht="10.5" customHeight="1">
      <c r="C4" s="88"/>
      <c r="D4" s="88"/>
      <c r="E4" s="88"/>
      <c r="F4" s="88"/>
      <c r="G4" s="88"/>
    </row>
    <row r="5" spans="1:7" s="1" customFormat="1" ht="14.25" customHeight="1">
      <c r="A5" s="97" t="s">
        <v>83</v>
      </c>
      <c r="B5" s="97"/>
      <c r="C5" s="97"/>
      <c r="D5" s="97"/>
      <c r="E5" s="97"/>
      <c r="F5" s="97"/>
      <c r="G5" s="97"/>
    </row>
    <row r="6" spans="1:8" s="1" customFormat="1" ht="16.5" customHeight="1">
      <c r="A6" s="87" t="s">
        <v>170</v>
      </c>
      <c r="B6" s="87"/>
      <c r="C6" s="87"/>
      <c r="D6" s="87"/>
      <c r="E6" s="87"/>
      <c r="F6" s="87"/>
      <c r="G6" s="87"/>
      <c r="H6" s="87"/>
    </row>
    <row r="7" spans="2:7" s="1" customFormat="1" ht="6.75" customHeight="1">
      <c r="B7" s="5"/>
      <c r="C7" s="5"/>
      <c r="D7" s="5"/>
      <c r="E7" s="5"/>
      <c r="F7" s="5"/>
      <c r="G7" s="5"/>
    </row>
    <row r="8" spans="2:7" s="1" customFormat="1" ht="9" customHeight="1">
      <c r="B8" s="5"/>
      <c r="C8" s="5"/>
      <c r="D8" s="5"/>
      <c r="E8" s="5"/>
      <c r="F8" s="5"/>
      <c r="G8" s="6" t="s">
        <v>97</v>
      </c>
    </row>
    <row r="9" spans="2:7" s="1" customFormat="1" ht="15" customHeight="1" hidden="1">
      <c r="B9" s="5"/>
      <c r="C9" s="5"/>
      <c r="D9" s="5"/>
      <c r="E9" s="5"/>
      <c r="F9" s="5"/>
      <c r="G9" s="5"/>
    </row>
    <row r="10" spans="1:7" s="1" customFormat="1" ht="15" customHeight="1">
      <c r="A10" s="101" t="s">
        <v>78</v>
      </c>
      <c r="B10" s="101" t="s">
        <v>159</v>
      </c>
      <c r="C10" s="103" t="s">
        <v>160</v>
      </c>
      <c r="D10" s="95" t="s">
        <v>104</v>
      </c>
      <c r="E10" s="105" t="s">
        <v>171</v>
      </c>
      <c r="F10" s="95" t="s">
        <v>144</v>
      </c>
      <c r="G10" s="95" t="s">
        <v>165</v>
      </c>
    </row>
    <row r="11" spans="1:7" s="1" customFormat="1" ht="19.5" customHeight="1">
      <c r="A11" s="102"/>
      <c r="B11" s="102"/>
      <c r="C11" s="104"/>
      <c r="D11" s="96"/>
      <c r="E11" s="105"/>
      <c r="F11" s="96"/>
      <c r="G11" s="96"/>
    </row>
    <row r="12" spans="2:8" s="1" customFormat="1" ht="15" customHeight="1">
      <c r="B12" s="89" t="s">
        <v>69</v>
      </c>
      <c r="C12" s="90"/>
      <c r="D12" s="90"/>
      <c r="E12" s="90"/>
      <c r="F12" s="90"/>
      <c r="G12" s="91"/>
      <c r="H12" s="4"/>
    </row>
    <row r="13" spans="2:8" s="1" customFormat="1" ht="9" customHeight="1">
      <c r="B13" s="92"/>
      <c r="C13" s="93"/>
      <c r="D13" s="93"/>
      <c r="E13" s="93"/>
      <c r="F13" s="93"/>
      <c r="G13" s="94"/>
      <c r="H13" s="2"/>
    </row>
    <row r="14" spans="1:8" s="10" customFormat="1" ht="18" customHeight="1">
      <c r="A14" s="8" t="s">
        <v>59</v>
      </c>
      <c r="B14" s="7" t="s">
        <v>57</v>
      </c>
      <c r="C14" s="30">
        <f>C15+C24+C30+C50+C54+C59+C64</f>
        <v>16547.9</v>
      </c>
      <c r="D14" s="30">
        <f>D15+D24+D30+D50+D54+D59+D63</f>
        <v>2620.2999999999997</v>
      </c>
      <c r="E14" s="31">
        <f>E15+E24+E30+E50+E54+E59+E64</f>
        <v>16552</v>
      </c>
      <c r="F14" s="75">
        <f aca="true" t="shared" si="0" ref="F14:F19">E14/D14*100%</f>
        <v>6.316833950311033</v>
      </c>
      <c r="G14" s="32">
        <f aca="true" t="shared" si="1" ref="G14:G19">E14/C14*100%</f>
        <v>1.0002477655775053</v>
      </c>
      <c r="H14" s="9"/>
    </row>
    <row r="15" spans="1:7" s="10" customFormat="1" ht="15" customHeight="1">
      <c r="A15" s="8" t="s">
        <v>105</v>
      </c>
      <c r="B15" s="7" t="s">
        <v>0</v>
      </c>
      <c r="C15" s="76">
        <f>C16</f>
        <v>4884.8</v>
      </c>
      <c r="D15" s="76">
        <f>D16</f>
        <v>1033.7</v>
      </c>
      <c r="E15" s="31">
        <f>E16</f>
        <v>4888.3</v>
      </c>
      <c r="F15" s="75">
        <f t="shared" si="0"/>
        <v>4.728934894069846</v>
      </c>
      <c r="G15" s="32">
        <f t="shared" si="1"/>
        <v>1.0007165083524403</v>
      </c>
    </row>
    <row r="16" spans="1:7" s="10" customFormat="1" ht="15" customHeight="1">
      <c r="A16" s="12" t="s">
        <v>106</v>
      </c>
      <c r="B16" s="11" t="s">
        <v>1</v>
      </c>
      <c r="C16" s="34">
        <f>C17+C18</f>
        <v>4884.8</v>
      </c>
      <c r="D16" s="34">
        <f>D18</f>
        <v>1033.7</v>
      </c>
      <c r="E16" s="35">
        <f>E18+E22</f>
        <v>4888.3</v>
      </c>
      <c r="F16" s="77">
        <f t="shared" si="0"/>
        <v>4.728934894069846</v>
      </c>
      <c r="G16" s="36">
        <f t="shared" si="1"/>
        <v>1.0007165083524403</v>
      </c>
    </row>
    <row r="17" spans="1:7" s="10" customFormat="1" ht="53.25" customHeight="1">
      <c r="A17" s="12" t="s">
        <v>79</v>
      </c>
      <c r="B17" s="11" t="s">
        <v>60</v>
      </c>
      <c r="C17" s="34">
        <v>0.1</v>
      </c>
      <c r="D17" s="34"/>
      <c r="E17" s="37">
        <v>0.1</v>
      </c>
      <c r="F17" s="77" t="e">
        <f t="shared" si="0"/>
        <v>#DIV/0!</v>
      </c>
      <c r="G17" s="36">
        <f t="shared" si="1"/>
        <v>1</v>
      </c>
    </row>
    <row r="18" spans="1:7" s="10" customFormat="1" ht="54" customHeight="1">
      <c r="A18" s="12" t="s">
        <v>107</v>
      </c>
      <c r="B18" s="11" t="s">
        <v>2</v>
      </c>
      <c r="C18" s="34">
        <f>C19+C20+C22</f>
        <v>4884.7</v>
      </c>
      <c r="D18" s="34">
        <f>D19+D20+D22</f>
        <v>1033.7</v>
      </c>
      <c r="E18" s="35">
        <f>E19+E20</f>
        <v>4885.3</v>
      </c>
      <c r="F18" s="77">
        <f t="shared" si="0"/>
        <v>4.726032698074877</v>
      </c>
      <c r="G18" s="36">
        <f t="shared" si="1"/>
        <v>1.000122832517862</v>
      </c>
    </row>
    <row r="19" spans="1:7" s="10" customFormat="1" ht="99.75" customHeight="1">
      <c r="A19" s="12" t="s">
        <v>108</v>
      </c>
      <c r="B19" s="11" t="s">
        <v>113</v>
      </c>
      <c r="C19" s="34">
        <v>4881.7</v>
      </c>
      <c r="D19" s="34">
        <v>1033.2</v>
      </c>
      <c r="E19" s="35">
        <v>4883.2</v>
      </c>
      <c r="F19" s="77">
        <f t="shared" si="0"/>
        <v>4.726287262872629</v>
      </c>
      <c r="G19" s="36">
        <f t="shared" si="1"/>
        <v>1.0003072700083988</v>
      </c>
    </row>
    <row r="20" spans="1:7" s="10" customFormat="1" ht="95.25" customHeight="1">
      <c r="A20" s="12" t="s">
        <v>109</v>
      </c>
      <c r="B20" s="11" t="s">
        <v>50</v>
      </c>
      <c r="C20" s="34">
        <v>0</v>
      </c>
      <c r="D20" s="34">
        <v>0</v>
      </c>
      <c r="E20" s="38">
        <v>2.1</v>
      </c>
      <c r="F20" s="77"/>
      <c r="G20" s="36"/>
    </row>
    <row r="21" spans="1:7" s="10" customFormat="1" ht="26.25" customHeight="1" hidden="1">
      <c r="A21" s="12" t="s">
        <v>3</v>
      </c>
      <c r="B21" s="11" t="s">
        <v>4</v>
      </c>
      <c r="C21" s="34">
        <v>0</v>
      </c>
      <c r="D21" s="34"/>
      <c r="E21" s="39">
        <v>0</v>
      </c>
      <c r="F21" s="77" t="e">
        <f aca="true" t="shared" si="2" ref="F21:F30">E21/D21*100%</f>
        <v>#DIV/0!</v>
      </c>
      <c r="G21" s="36" t="e">
        <f aca="true" t="shared" si="3" ref="G21:G31">E21/C21*100%</f>
        <v>#DIV/0!</v>
      </c>
    </row>
    <row r="22" spans="1:7" s="10" customFormat="1" ht="84" customHeight="1">
      <c r="A22" s="12" t="s">
        <v>110</v>
      </c>
      <c r="B22" s="11" t="s">
        <v>75</v>
      </c>
      <c r="C22" s="34">
        <v>3</v>
      </c>
      <c r="D22" s="34">
        <v>0.5</v>
      </c>
      <c r="E22" s="40">
        <v>3</v>
      </c>
      <c r="F22" s="77">
        <f t="shared" si="2"/>
        <v>6</v>
      </c>
      <c r="G22" s="36">
        <f t="shared" si="3"/>
        <v>1</v>
      </c>
    </row>
    <row r="23" spans="1:7" s="10" customFormat="1" ht="13.5" customHeight="1" hidden="1">
      <c r="A23" s="12" t="s">
        <v>5</v>
      </c>
      <c r="B23" s="11" t="s">
        <v>51</v>
      </c>
      <c r="C23" s="34"/>
      <c r="D23" s="34"/>
      <c r="E23" s="39"/>
      <c r="F23" s="75" t="e">
        <f t="shared" si="2"/>
        <v>#DIV/0!</v>
      </c>
      <c r="G23" s="32" t="e">
        <f t="shared" si="3"/>
        <v>#DIV/0!</v>
      </c>
    </row>
    <row r="24" spans="1:8" s="10" customFormat="1" ht="13.5" customHeight="1">
      <c r="A24" s="8" t="s">
        <v>111</v>
      </c>
      <c r="B24" s="7" t="s">
        <v>6</v>
      </c>
      <c r="C24" s="33">
        <f>C29</f>
        <v>0.9</v>
      </c>
      <c r="D24" s="33">
        <f>D29</f>
        <v>0</v>
      </c>
      <c r="E24" s="41">
        <v>0.8</v>
      </c>
      <c r="F24" s="75" t="e">
        <f t="shared" si="2"/>
        <v>#DIV/0!</v>
      </c>
      <c r="G24" s="32">
        <f t="shared" si="3"/>
        <v>0.888888888888889</v>
      </c>
      <c r="H24" s="9"/>
    </row>
    <row r="25" spans="1:7" s="10" customFormat="1" ht="13.5" customHeight="1" hidden="1">
      <c r="A25" s="12" t="s">
        <v>7</v>
      </c>
      <c r="B25" s="11" t="s">
        <v>8</v>
      </c>
      <c r="C25" s="34"/>
      <c r="D25" s="34"/>
      <c r="E25" s="42"/>
      <c r="F25" s="75" t="e">
        <f t="shared" si="2"/>
        <v>#DIV/0!</v>
      </c>
      <c r="G25" s="32" t="e">
        <f t="shared" si="3"/>
        <v>#DIV/0!</v>
      </c>
    </row>
    <row r="26" spans="1:7" s="10" customFormat="1" ht="13.5" customHeight="1" hidden="1">
      <c r="A26" s="12" t="s">
        <v>9</v>
      </c>
      <c r="B26" s="13" t="s">
        <v>10</v>
      </c>
      <c r="C26" s="34"/>
      <c r="D26" s="34"/>
      <c r="E26" s="42"/>
      <c r="F26" s="75" t="e">
        <f t="shared" si="2"/>
        <v>#DIV/0!</v>
      </c>
      <c r="G26" s="32" t="e">
        <f t="shared" si="3"/>
        <v>#DIV/0!</v>
      </c>
    </row>
    <row r="27" spans="1:7" s="10" customFormat="1" ht="13.5" customHeight="1" hidden="1">
      <c r="A27" s="12" t="s">
        <v>11</v>
      </c>
      <c r="B27" s="13" t="s">
        <v>12</v>
      </c>
      <c r="C27" s="34"/>
      <c r="D27" s="34"/>
      <c r="E27" s="42"/>
      <c r="F27" s="75" t="e">
        <f t="shared" si="2"/>
        <v>#DIV/0!</v>
      </c>
      <c r="G27" s="32" t="e">
        <f t="shared" si="3"/>
        <v>#DIV/0!</v>
      </c>
    </row>
    <row r="28" spans="1:7" s="10" customFormat="1" ht="13.5" customHeight="1" hidden="1">
      <c r="A28" s="12" t="s">
        <v>13</v>
      </c>
      <c r="B28" s="11" t="s">
        <v>14</v>
      </c>
      <c r="C28" s="34"/>
      <c r="D28" s="34"/>
      <c r="E28" s="42"/>
      <c r="F28" s="75" t="e">
        <f t="shared" si="2"/>
        <v>#DIV/0!</v>
      </c>
      <c r="G28" s="32" t="e">
        <f t="shared" si="3"/>
        <v>#DIV/0!</v>
      </c>
    </row>
    <row r="29" spans="1:8" s="10" customFormat="1" ht="13.5" customHeight="1">
      <c r="A29" s="12" t="s">
        <v>112</v>
      </c>
      <c r="B29" s="11" t="s">
        <v>15</v>
      </c>
      <c r="C29" s="34">
        <v>0.9</v>
      </c>
      <c r="D29" s="34">
        <v>0</v>
      </c>
      <c r="E29" s="42">
        <v>0.8</v>
      </c>
      <c r="F29" s="75" t="e">
        <f t="shared" si="2"/>
        <v>#DIV/0!</v>
      </c>
      <c r="G29" s="32">
        <f t="shared" si="3"/>
        <v>0.888888888888889</v>
      </c>
      <c r="H29" s="9"/>
    </row>
    <row r="30" spans="1:7" s="10" customFormat="1" ht="13.5" customHeight="1">
      <c r="A30" s="8" t="s">
        <v>114</v>
      </c>
      <c r="B30" s="7" t="s">
        <v>16</v>
      </c>
      <c r="C30" s="33">
        <f>C31+C36</f>
        <v>3818.8</v>
      </c>
      <c r="D30" s="33">
        <f>D31+D36</f>
        <v>1050</v>
      </c>
      <c r="E30" s="43">
        <f>E31+E36</f>
        <v>3819.7</v>
      </c>
      <c r="F30" s="75">
        <f t="shared" si="2"/>
        <v>3.6378095238095236</v>
      </c>
      <c r="G30" s="32">
        <f t="shared" si="3"/>
        <v>1.0002356761286266</v>
      </c>
    </row>
    <row r="31" spans="1:7" s="10" customFormat="1" ht="19.5" customHeight="1">
      <c r="A31" s="12" t="s">
        <v>115</v>
      </c>
      <c r="B31" s="13" t="s">
        <v>17</v>
      </c>
      <c r="C31" s="34">
        <v>20.5</v>
      </c>
      <c r="D31" s="34">
        <v>0</v>
      </c>
      <c r="E31" s="80">
        <f>E32</f>
        <v>20.5</v>
      </c>
      <c r="F31" s="75"/>
      <c r="G31" s="36">
        <f t="shared" si="3"/>
        <v>1</v>
      </c>
    </row>
    <row r="32" spans="1:7" s="10" customFormat="1" ht="41.25" customHeight="1">
      <c r="A32" s="12" t="s">
        <v>116</v>
      </c>
      <c r="B32" s="11" t="s">
        <v>18</v>
      </c>
      <c r="C32" s="34">
        <v>20.5</v>
      </c>
      <c r="D32" s="34">
        <v>0</v>
      </c>
      <c r="E32" s="81">
        <v>20.5</v>
      </c>
      <c r="F32" s="75"/>
      <c r="G32" s="36">
        <f>E32/C32</f>
        <v>1</v>
      </c>
    </row>
    <row r="33" spans="1:7" s="10" customFormat="1" ht="15" customHeight="1" hidden="1">
      <c r="A33" s="14" t="s">
        <v>19</v>
      </c>
      <c r="B33" s="13" t="s">
        <v>20</v>
      </c>
      <c r="C33" s="34"/>
      <c r="D33" s="34"/>
      <c r="E33" s="45"/>
      <c r="F33" s="75" t="e">
        <f aca="true" t="shared" si="4" ref="F33:F57">E33/D33*100%</f>
        <v>#DIV/0!</v>
      </c>
      <c r="G33" s="32" t="e">
        <f aca="true" t="shared" si="5" ref="G33:G57">E33/C33*100%</f>
        <v>#DIV/0!</v>
      </c>
    </row>
    <row r="34" spans="1:7" s="10" customFormat="1" ht="15" customHeight="1" hidden="1">
      <c r="A34" s="12" t="s">
        <v>21</v>
      </c>
      <c r="B34" s="11" t="s">
        <v>22</v>
      </c>
      <c r="C34" s="34"/>
      <c r="D34" s="34"/>
      <c r="E34" s="45"/>
      <c r="F34" s="75" t="e">
        <f t="shared" si="4"/>
        <v>#DIV/0!</v>
      </c>
      <c r="G34" s="32" t="e">
        <f t="shared" si="5"/>
        <v>#DIV/0!</v>
      </c>
    </row>
    <row r="35" spans="1:7" s="10" customFormat="1" ht="1.5" customHeight="1" hidden="1">
      <c r="A35" s="12" t="s">
        <v>23</v>
      </c>
      <c r="B35" s="11" t="s">
        <v>24</v>
      </c>
      <c r="C35" s="34"/>
      <c r="D35" s="34"/>
      <c r="E35" s="45"/>
      <c r="F35" s="75" t="e">
        <f t="shared" si="4"/>
        <v>#DIV/0!</v>
      </c>
      <c r="G35" s="32" t="e">
        <f t="shared" si="5"/>
        <v>#DIV/0!</v>
      </c>
    </row>
    <row r="36" spans="1:7" s="10" customFormat="1" ht="15.75" customHeight="1">
      <c r="A36" s="12" t="s">
        <v>117</v>
      </c>
      <c r="B36" s="13" t="s">
        <v>25</v>
      </c>
      <c r="C36" s="34">
        <f>C37+C39</f>
        <v>3798.3</v>
      </c>
      <c r="D36" s="34">
        <f>D37+D39</f>
        <v>1050</v>
      </c>
      <c r="E36" s="44">
        <f>E37+E39</f>
        <v>3799.2</v>
      </c>
      <c r="F36" s="77">
        <f t="shared" si="4"/>
        <v>3.6182857142857143</v>
      </c>
      <c r="G36" s="36">
        <f t="shared" si="5"/>
        <v>1.0002369481083642</v>
      </c>
    </row>
    <row r="37" spans="1:7" s="10" customFormat="1" ht="34.5" customHeight="1">
      <c r="A37" s="12" t="s">
        <v>118</v>
      </c>
      <c r="B37" s="15" t="s">
        <v>26</v>
      </c>
      <c r="C37" s="34">
        <v>113.9</v>
      </c>
      <c r="D37" s="34">
        <f>D38</f>
        <v>12.9</v>
      </c>
      <c r="E37" s="35">
        <f>E38</f>
        <v>96.7</v>
      </c>
      <c r="F37" s="77">
        <f t="shared" si="4"/>
        <v>7.496124031007752</v>
      </c>
      <c r="G37" s="36">
        <f t="shared" si="5"/>
        <v>0.848990342405619</v>
      </c>
    </row>
    <row r="38" spans="1:7" s="10" customFormat="1" ht="48.75" customHeight="1">
      <c r="A38" s="12" t="s">
        <v>119</v>
      </c>
      <c r="B38" s="15" t="s">
        <v>27</v>
      </c>
      <c r="C38" s="34">
        <v>113.9</v>
      </c>
      <c r="D38" s="34">
        <v>12.9</v>
      </c>
      <c r="E38" s="35">
        <v>96.7</v>
      </c>
      <c r="F38" s="77">
        <f t="shared" si="4"/>
        <v>7.496124031007752</v>
      </c>
      <c r="G38" s="36">
        <f t="shared" si="5"/>
        <v>0.848990342405619</v>
      </c>
    </row>
    <row r="39" spans="1:7" s="10" customFormat="1" ht="35.25" customHeight="1">
      <c r="A39" s="12" t="s">
        <v>120</v>
      </c>
      <c r="B39" s="15" t="s">
        <v>28</v>
      </c>
      <c r="C39" s="34">
        <f>C40</f>
        <v>3684.4</v>
      </c>
      <c r="D39" s="34">
        <f>D40</f>
        <v>1037.1</v>
      </c>
      <c r="E39" s="35">
        <f>E40</f>
        <v>3702.5</v>
      </c>
      <c r="F39" s="77">
        <f t="shared" si="4"/>
        <v>3.570051104040112</v>
      </c>
      <c r="G39" s="36">
        <f t="shared" si="5"/>
        <v>1.004912604494626</v>
      </c>
    </row>
    <row r="40" spans="1:7" s="10" customFormat="1" ht="51" customHeight="1">
      <c r="A40" s="12" t="s">
        <v>121</v>
      </c>
      <c r="B40" s="15" t="s">
        <v>29</v>
      </c>
      <c r="C40" s="34">
        <v>3684.4</v>
      </c>
      <c r="D40" s="34">
        <v>1037.1</v>
      </c>
      <c r="E40" s="35">
        <v>3702.5</v>
      </c>
      <c r="F40" s="77">
        <f t="shared" si="4"/>
        <v>3.570051104040112</v>
      </c>
      <c r="G40" s="36">
        <f t="shared" si="5"/>
        <v>1.004912604494626</v>
      </c>
    </row>
    <row r="41" spans="1:7" s="10" customFormat="1" ht="3" customHeight="1" hidden="1">
      <c r="A41" s="8" t="s">
        <v>30</v>
      </c>
      <c r="B41" s="7" t="s">
        <v>31</v>
      </c>
      <c r="C41" s="33"/>
      <c r="D41" s="33"/>
      <c r="E41" s="46"/>
      <c r="F41" s="75" t="e">
        <f t="shared" si="4"/>
        <v>#DIV/0!</v>
      </c>
      <c r="G41" s="32" t="e">
        <f t="shared" si="5"/>
        <v>#DIV/0!</v>
      </c>
    </row>
    <row r="42" spans="1:7" s="10" customFormat="1" ht="15" customHeight="1" hidden="1">
      <c r="A42" s="12" t="s">
        <v>32</v>
      </c>
      <c r="B42" s="11" t="s">
        <v>33</v>
      </c>
      <c r="C42" s="34"/>
      <c r="D42" s="34"/>
      <c r="E42" s="47"/>
      <c r="F42" s="75" t="e">
        <f t="shared" si="4"/>
        <v>#DIV/0!</v>
      </c>
      <c r="G42" s="32" t="e">
        <f t="shared" si="5"/>
        <v>#DIV/0!</v>
      </c>
    </row>
    <row r="43" spans="1:7" s="10" customFormat="1" ht="15" customHeight="1" hidden="1">
      <c r="A43" s="12" t="s">
        <v>62</v>
      </c>
      <c r="B43" s="11" t="s">
        <v>55</v>
      </c>
      <c r="C43" s="34"/>
      <c r="D43" s="34"/>
      <c r="E43" s="47"/>
      <c r="F43" s="75" t="e">
        <f t="shared" si="4"/>
        <v>#DIV/0!</v>
      </c>
      <c r="G43" s="32" t="e">
        <f t="shared" si="5"/>
        <v>#DIV/0!</v>
      </c>
    </row>
    <row r="44" spans="1:7" s="10" customFormat="1" ht="15" customHeight="1" hidden="1">
      <c r="A44" s="12" t="s">
        <v>34</v>
      </c>
      <c r="B44" s="11" t="s">
        <v>35</v>
      </c>
      <c r="C44" s="34"/>
      <c r="D44" s="34"/>
      <c r="E44" s="48"/>
      <c r="F44" s="75" t="e">
        <f t="shared" si="4"/>
        <v>#DIV/0!</v>
      </c>
      <c r="G44" s="32" t="e">
        <f t="shared" si="5"/>
        <v>#DIV/0!</v>
      </c>
    </row>
    <row r="45" spans="1:7" s="10" customFormat="1" ht="15" customHeight="1" hidden="1">
      <c r="A45" s="14" t="s">
        <v>36</v>
      </c>
      <c r="B45" s="13" t="s">
        <v>52</v>
      </c>
      <c r="C45" s="34"/>
      <c r="D45" s="34"/>
      <c r="E45" s="48"/>
      <c r="F45" s="75" t="e">
        <f t="shared" si="4"/>
        <v>#DIV/0!</v>
      </c>
      <c r="G45" s="32" t="e">
        <f t="shared" si="5"/>
        <v>#DIV/0!</v>
      </c>
    </row>
    <row r="46" spans="1:7" s="10" customFormat="1" ht="15" customHeight="1" hidden="1">
      <c r="A46" s="14" t="s">
        <v>37</v>
      </c>
      <c r="B46" s="13" t="s">
        <v>38</v>
      </c>
      <c r="C46" s="34"/>
      <c r="D46" s="34"/>
      <c r="E46" s="48"/>
      <c r="F46" s="75" t="e">
        <f t="shared" si="4"/>
        <v>#DIV/0!</v>
      </c>
      <c r="G46" s="32" t="e">
        <f t="shared" si="5"/>
        <v>#DIV/0!</v>
      </c>
    </row>
    <row r="47" spans="1:7" s="10" customFormat="1" ht="0.75" customHeight="1" hidden="1">
      <c r="A47" s="12" t="s">
        <v>39</v>
      </c>
      <c r="B47" s="11" t="s">
        <v>40</v>
      </c>
      <c r="C47" s="34"/>
      <c r="D47" s="34"/>
      <c r="E47" s="39"/>
      <c r="F47" s="75" t="e">
        <f t="shared" si="4"/>
        <v>#DIV/0!</v>
      </c>
      <c r="G47" s="32"/>
    </row>
    <row r="48" spans="1:7" s="10" customFormat="1" ht="0.75" customHeight="1" hidden="1">
      <c r="A48" s="12"/>
      <c r="B48" s="16"/>
      <c r="C48" s="34"/>
      <c r="D48" s="34"/>
      <c r="E48" s="39"/>
      <c r="F48" s="75" t="e">
        <f t="shared" si="4"/>
        <v>#DIV/0!</v>
      </c>
      <c r="G48" s="32"/>
    </row>
    <row r="49" spans="1:7" s="10" customFormat="1" ht="0.75" customHeight="1" hidden="1">
      <c r="A49" s="12"/>
      <c r="B49" s="11"/>
      <c r="C49" s="34"/>
      <c r="D49" s="34"/>
      <c r="E49" s="39"/>
      <c r="F49" s="75" t="e">
        <f t="shared" si="4"/>
        <v>#DIV/0!</v>
      </c>
      <c r="G49" s="32"/>
    </row>
    <row r="50" spans="1:7" s="10" customFormat="1" ht="25.5" customHeight="1">
      <c r="A50" s="8" t="s">
        <v>76</v>
      </c>
      <c r="B50" s="7" t="s">
        <v>61</v>
      </c>
      <c r="C50" s="33">
        <f>C51</f>
        <v>1.5</v>
      </c>
      <c r="D50" s="33">
        <v>0</v>
      </c>
      <c r="E50" s="49">
        <f>E51</f>
        <v>1.5</v>
      </c>
      <c r="F50" s="75" t="e">
        <f t="shared" si="4"/>
        <v>#DIV/0!</v>
      </c>
      <c r="G50" s="32">
        <f>E50/C50*100%</f>
        <v>1</v>
      </c>
    </row>
    <row r="51" spans="1:7" s="10" customFormat="1" ht="17.25" customHeight="1">
      <c r="A51" s="12" t="s">
        <v>124</v>
      </c>
      <c r="B51" s="11" t="s">
        <v>63</v>
      </c>
      <c r="C51" s="34">
        <f>C52</f>
        <v>1.5</v>
      </c>
      <c r="D51" s="34">
        <v>0</v>
      </c>
      <c r="E51" s="48">
        <f>E52</f>
        <v>1.5</v>
      </c>
      <c r="F51" s="75" t="e">
        <f t="shared" si="4"/>
        <v>#DIV/0!</v>
      </c>
      <c r="G51" s="36">
        <f>E51/C51*100%</f>
        <v>1</v>
      </c>
    </row>
    <row r="52" spans="1:7" s="10" customFormat="1" ht="25.5" customHeight="1">
      <c r="A52" s="12" t="s">
        <v>123</v>
      </c>
      <c r="B52" s="11" t="s">
        <v>64</v>
      </c>
      <c r="C52" s="34">
        <f>C53</f>
        <v>1.5</v>
      </c>
      <c r="D52" s="34">
        <v>0</v>
      </c>
      <c r="E52" s="48">
        <f>E53</f>
        <v>1.5</v>
      </c>
      <c r="F52" s="75" t="e">
        <f t="shared" si="4"/>
        <v>#DIV/0!</v>
      </c>
      <c r="G52" s="36">
        <f>E52/C52*100%</f>
        <v>1</v>
      </c>
    </row>
    <row r="53" spans="1:7" s="10" customFormat="1" ht="39" customHeight="1">
      <c r="A53" s="12" t="s">
        <v>122</v>
      </c>
      <c r="B53" s="11" t="s">
        <v>65</v>
      </c>
      <c r="C53" s="34">
        <v>1.5</v>
      </c>
      <c r="D53" s="34">
        <v>0</v>
      </c>
      <c r="E53" s="48">
        <v>1.5</v>
      </c>
      <c r="F53" s="75" t="e">
        <f t="shared" si="4"/>
        <v>#DIV/0!</v>
      </c>
      <c r="G53" s="36">
        <f>E53/C53*100%</f>
        <v>1</v>
      </c>
    </row>
    <row r="54" spans="1:7" s="10" customFormat="1" ht="33.75" customHeight="1">
      <c r="A54" s="8" t="s">
        <v>128</v>
      </c>
      <c r="B54" s="17" t="s">
        <v>166</v>
      </c>
      <c r="C54" s="33">
        <f>C55+C58</f>
        <v>1999.3999999999999</v>
      </c>
      <c r="D54" s="33">
        <f aca="true" t="shared" si="6" ref="C54:E56">D55</f>
        <v>531.6</v>
      </c>
      <c r="E54" s="31">
        <f>E55+E58</f>
        <v>1999.2</v>
      </c>
      <c r="F54" s="75">
        <f t="shared" si="4"/>
        <v>3.760722347629797</v>
      </c>
      <c r="G54" s="32">
        <f t="shared" si="5"/>
        <v>0.9998999699909974</v>
      </c>
    </row>
    <row r="55" spans="1:7" s="10" customFormat="1" ht="25.5" customHeight="1">
      <c r="A55" s="12" t="s">
        <v>127</v>
      </c>
      <c r="B55" s="11" t="s">
        <v>98</v>
      </c>
      <c r="C55" s="34">
        <f t="shared" si="6"/>
        <v>1882.3</v>
      </c>
      <c r="D55" s="34">
        <f t="shared" si="6"/>
        <v>531.6</v>
      </c>
      <c r="E55" s="35">
        <f t="shared" si="6"/>
        <v>1882.2</v>
      </c>
      <c r="F55" s="77">
        <f t="shared" si="4"/>
        <v>3.540632054176072</v>
      </c>
      <c r="G55" s="36">
        <f t="shared" si="5"/>
        <v>0.9999468735058173</v>
      </c>
    </row>
    <row r="56" spans="1:7" s="10" customFormat="1" ht="66" customHeight="1">
      <c r="A56" s="12" t="s">
        <v>126</v>
      </c>
      <c r="B56" s="11" t="s">
        <v>99</v>
      </c>
      <c r="C56" s="34">
        <f t="shared" si="6"/>
        <v>1882.3</v>
      </c>
      <c r="D56" s="34">
        <f t="shared" si="6"/>
        <v>531.6</v>
      </c>
      <c r="E56" s="35">
        <f t="shared" si="6"/>
        <v>1882.2</v>
      </c>
      <c r="F56" s="77">
        <f t="shared" si="4"/>
        <v>3.540632054176072</v>
      </c>
      <c r="G56" s="36">
        <f t="shared" si="5"/>
        <v>0.9999468735058173</v>
      </c>
    </row>
    <row r="57" spans="1:7" s="10" customFormat="1" ht="77.25" customHeight="1">
      <c r="A57" s="12" t="s">
        <v>125</v>
      </c>
      <c r="B57" s="11" t="s">
        <v>68</v>
      </c>
      <c r="C57" s="34">
        <v>1882.3</v>
      </c>
      <c r="D57" s="34">
        <v>531.6</v>
      </c>
      <c r="E57" s="35">
        <v>1882.2</v>
      </c>
      <c r="F57" s="77">
        <f t="shared" si="4"/>
        <v>3.540632054176072</v>
      </c>
      <c r="G57" s="36">
        <f t="shared" si="5"/>
        <v>0.9999468735058173</v>
      </c>
    </row>
    <row r="58" spans="1:7" s="10" customFormat="1" ht="45" customHeight="1">
      <c r="A58" s="12" t="s">
        <v>143</v>
      </c>
      <c r="B58" s="11" t="s">
        <v>142</v>
      </c>
      <c r="C58" s="34">
        <v>117.1</v>
      </c>
      <c r="D58" s="34">
        <v>0</v>
      </c>
      <c r="E58" s="35">
        <v>117</v>
      </c>
      <c r="F58" s="77"/>
      <c r="G58" s="36">
        <f>E58/C58*100%</f>
        <v>0.9991460290350128</v>
      </c>
    </row>
    <row r="59" spans="1:7" s="10" customFormat="1" ht="25.5" customHeight="1">
      <c r="A59" s="8" t="s">
        <v>132</v>
      </c>
      <c r="B59" s="18" t="s">
        <v>70</v>
      </c>
      <c r="C59" s="30">
        <f aca="true" t="shared" si="7" ref="C59:E61">C60</f>
        <v>5842.5</v>
      </c>
      <c r="D59" s="30">
        <f t="shared" si="7"/>
        <v>5</v>
      </c>
      <c r="E59" s="50">
        <f t="shared" si="7"/>
        <v>5842.5</v>
      </c>
      <c r="F59" s="75">
        <f aca="true" t="shared" si="8" ref="F59:F79">E59/D59*100%</f>
        <v>1168.5</v>
      </c>
      <c r="G59" s="32">
        <f aca="true" t="shared" si="9" ref="G59:G79">E59/C59*100%</f>
        <v>1</v>
      </c>
    </row>
    <row r="60" spans="1:7" s="10" customFormat="1" ht="51" customHeight="1">
      <c r="A60" s="12" t="s">
        <v>131</v>
      </c>
      <c r="B60" s="11" t="s">
        <v>100</v>
      </c>
      <c r="C60" s="34">
        <f t="shared" si="7"/>
        <v>5842.5</v>
      </c>
      <c r="D60" s="34">
        <f t="shared" si="7"/>
        <v>5</v>
      </c>
      <c r="E60" s="40">
        <f t="shared" si="7"/>
        <v>5842.5</v>
      </c>
      <c r="F60" s="77">
        <f t="shared" si="8"/>
        <v>1168.5</v>
      </c>
      <c r="G60" s="36">
        <f t="shared" si="9"/>
        <v>1</v>
      </c>
    </row>
    <row r="61" spans="1:7" s="10" customFormat="1" ht="36.75" customHeight="1">
      <c r="A61" s="12" t="s">
        <v>130</v>
      </c>
      <c r="B61" s="11" t="s">
        <v>71</v>
      </c>
      <c r="C61" s="34">
        <f t="shared" si="7"/>
        <v>5842.5</v>
      </c>
      <c r="D61" s="34">
        <f t="shared" si="7"/>
        <v>5</v>
      </c>
      <c r="E61" s="40">
        <f t="shared" si="7"/>
        <v>5842.5</v>
      </c>
      <c r="F61" s="77">
        <f t="shared" si="8"/>
        <v>1168.5</v>
      </c>
      <c r="G61" s="36">
        <f t="shared" si="9"/>
        <v>1</v>
      </c>
    </row>
    <row r="62" spans="1:7" s="10" customFormat="1" ht="48" customHeight="1">
      <c r="A62" s="12" t="s">
        <v>129</v>
      </c>
      <c r="B62" s="11" t="s">
        <v>72</v>
      </c>
      <c r="C62" s="34">
        <v>5842.5</v>
      </c>
      <c r="D62" s="34">
        <v>5</v>
      </c>
      <c r="E62" s="40">
        <v>5842.5</v>
      </c>
      <c r="F62" s="77">
        <f t="shared" si="8"/>
        <v>1168.5</v>
      </c>
      <c r="G62" s="36">
        <f t="shared" si="9"/>
        <v>1</v>
      </c>
    </row>
    <row r="63" spans="1:7" s="10" customFormat="1" ht="0.75" customHeight="1" hidden="1">
      <c r="A63" s="8" t="s">
        <v>133</v>
      </c>
      <c r="B63" s="7" t="s">
        <v>74</v>
      </c>
      <c r="C63" s="33">
        <v>0</v>
      </c>
      <c r="D63" s="33">
        <v>0</v>
      </c>
      <c r="E63" s="50">
        <f>E64</f>
        <v>0</v>
      </c>
      <c r="F63" s="75" t="e">
        <f t="shared" si="8"/>
        <v>#DIV/0!</v>
      </c>
      <c r="G63" s="32" t="e">
        <f t="shared" si="9"/>
        <v>#DIV/0!</v>
      </c>
    </row>
    <row r="64" spans="1:7" s="10" customFormat="1" ht="0.75" customHeight="1" hidden="1">
      <c r="A64" s="8" t="s">
        <v>134</v>
      </c>
      <c r="B64" s="7" t="s">
        <v>80</v>
      </c>
      <c r="C64" s="33">
        <v>0</v>
      </c>
      <c r="D64" s="33">
        <v>0</v>
      </c>
      <c r="E64" s="50">
        <v>0</v>
      </c>
      <c r="F64" s="75" t="e">
        <f t="shared" si="8"/>
        <v>#DIV/0!</v>
      </c>
      <c r="G64" s="32"/>
    </row>
    <row r="65" spans="1:7" s="10" customFormat="1" ht="15" customHeight="1">
      <c r="A65" s="20" t="s">
        <v>135</v>
      </c>
      <c r="B65" s="19" t="s">
        <v>41</v>
      </c>
      <c r="C65" s="51">
        <f>C66</f>
        <v>6017.400000000001</v>
      </c>
      <c r="D65" s="51">
        <f>D66</f>
        <v>1452.6</v>
      </c>
      <c r="E65" s="52">
        <f>E67+E73+E76</f>
        <v>5945.3</v>
      </c>
      <c r="F65" s="75">
        <f t="shared" si="8"/>
        <v>4.092867960897701</v>
      </c>
      <c r="G65" s="32">
        <f t="shared" si="9"/>
        <v>0.988018080898727</v>
      </c>
    </row>
    <row r="66" spans="1:7" s="10" customFormat="1" ht="24" customHeight="1">
      <c r="A66" s="22" t="s">
        <v>136</v>
      </c>
      <c r="B66" s="21" t="s">
        <v>42</v>
      </c>
      <c r="C66" s="53">
        <f>C67+C73+C76</f>
        <v>6017.400000000001</v>
      </c>
      <c r="D66" s="53">
        <f>D67+D73+D76</f>
        <v>1452.6</v>
      </c>
      <c r="E66" s="54">
        <f>E67+E70+E73</f>
        <v>5498.8</v>
      </c>
      <c r="F66" s="77">
        <f t="shared" si="8"/>
        <v>3.7854880903208046</v>
      </c>
      <c r="G66" s="36">
        <f t="shared" si="9"/>
        <v>0.9138165985309269</v>
      </c>
    </row>
    <row r="67" spans="1:7" s="10" customFormat="1" ht="15" customHeight="1">
      <c r="A67" s="20" t="s">
        <v>43</v>
      </c>
      <c r="B67" s="19" t="s">
        <v>44</v>
      </c>
      <c r="C67" s="55">
        <f aca="true" t="shared" si="10" ref="C67:E68">C68</f>
        <v>5130.3</v>
      </c>
      <c r="D67" s="55">
        <f t="shared" si="10"/>
        <v>1278.3</v>
      </c>
      <c r="E67" s="55">
        <f t="shared" si="10"/>
        <v>5130.3</v>
      </c>
      <c r="F67" s="75">
        <f t="shared" si="8"/>
        <v>4.013377141516076</v>
      </c>
      <c r="G67" s="32">
        <f t="shared" si="9"/>
        <v>1</v>
      </c>
    </row>
    <row r="68" spans="1:7" s="10" customFormat="1" ht="27.75" customHeight="1">
      <c r="A68" s="22" t="s">
        <v>45</v>
      </c>
      <c r="B68" s="21" t="s">
        <v>46</v>
      </c>
      <c r="C68" s="53">
        <f t="shared" si="10"/>
        <v>5130.3</v>
      </c>
      <c r="D68" s="53">
        <f t="shared" si="10"/>
        <v>1278.3</v>
      </c>
      <c r="E68" s="56">
        <f t="shared" si="10"/>
        <v>5130.3</v>
      </c>
      <c r="F68" s="77">
        <f t="shared" si="8"/>
        <v>4.013377141516076</v>
      </c>
      <c r="G68" s="36">
        <f t="shared" si="9"/>
        <v>1</v>
      </c>
    </row>
    <row r="69" spans="1:7" s="10" customFormat="1" ht="24" customHeight="1">
      <c r="A69" s="24" t="s">
        <v>47</v>
      </c>
      <c r="B69" s="23" t="s">
        <v>48</v>
      </c>
      <c r="C69" s="53">
        <v>5130.3</v>
      </c>
      <c r="D69" s="53">
        <v>1278.3</v>
      </c>
      <c r="E69" s="40">
        <v>5130.3</v>
      </c>
      <c r="F69" s="77">
        <f t="shared" si="8"/>
        <v>4.013377141516076</v>
      </c>
      <c r="G69" s="36">
        <f t="shared" si="9"/>
        <v>1</v>
      </c>
    </row>
    <row r="70" spans="1:7" s="10" customFormat="1" ht="0.75" customHeight="1" hidden="1">
      <c r="A70" s="26" t="s">
        <v>82</v>
      </c>
      <c r="B70" s="25" t="s">
        <v>66</v>
      </c>
      <c r="C70" s="57">
        <f>C71</f>
        <v>0</v>
      </c>
      <c r="D70" s="57"/>
      <c r="E70" s="50">
        <f>E71</f>
        <v>0</v>
      </c>
      <c r="F70" s="75" t="e">
        <f t="shared" si="8"/>
        <v>#DIV/0!</v>
      </c>
      <c r="G70" s="32" t="e">
        <f t="shared" si="9"/>
        <v>#DIV/0!</v>
      </c>
    </row>
    <row r="71" spans="1:7" s="10" customFormat="1" ht="15" customHeight="1" hidden="1">
      <c r="A71" s="24" t="s">
        <v>56</v>
      </c>
      <c r="B71" s="23" t="s">
        <v>54</v>
      </c>
      <c r="C71" s="53">
        <v>0</v>
      </c>
      <c r="D71" s="53"/>
      <c r="E71" s="47">
        <v>0</v>
      </c>
      <c r="F71" s="75" t="e">
        <f t="shared" si="8"/>
        <v>#DIV/0!</v>
      </c>
      <c r="G71" s="32" t="e">
        <f t="shared" si="9"/>
        <v>#DIV/0!</v>
      </c>
    </row>
    <row r="72" spans="1:7" s="10" customFormat="1" ht="18.75" customHeight="1" hidden="1">
      <c r="A72" s="24" t="s">
        <v>81</v>
      </c>
      <c r="B72" s="23" t="s">
        <v>77</v>
      </c>
      <c r="C72" s="53">
        <v>0</v>
      </c>
      <c r="D72" s="53"/>
      <c r="E72" s="47">
        <v>0</v>
      </c>
      <c r="F72" s="75" t="e">
        <f t="shared" si="8"/>
        <v>#DIV/0!</v>
      </c>
      <c r="G72" s="32" t="e">
        <f t="shared" si="9"/>
        <v>#DIV/0!</v>
      </c>
    </row>
    <row r="73" spans="1:7" s="10" customFormat="1" ht="25.5" customHeight="1">
      <c r="A73" s="26" t="s">
        <v>137</v>
      </c>
      <c r="B73" s="25" t="s">
        <v>67</v>
      </c>
      <c r="C73" s="57">
        <f aca="true" t="shared" si="11" ref="C73:E74">C74</f>
        <v>368.5</v>
      </c>
      <c r="D73" s="57">
        <f t="shared" si="11"/>
        <v>90.3</v>
      </c>
      <c r="E73" s="57">
        <f t="shared" si="11"/>
        <v>368.5</v>
      </c>
      <c r="F73" s="75">
        <f t="shared" si="8"/>
        <v>4.080841638981174</v>
      </c>
      <c r="G73" s="32">
        <f t="shared" si="9"/>
        <v>1</v>
      </c>
    </row>
    <row r="74" spans="1:7" s="10" customFormat="1" ht="36">
      <c r="A74" s="22" t="s">
        <v>138</v>
      </c>
      <c r="B74" s="21" t="s">
        <v>101</v>
      </c>
      <c r="C74" s="58">
        <f t="shared" si="11"/>
        <v>368.5</v>
      </c>
      <c r="D74" s="58">
        <f t="shared" si="11"/>
        <v>90.3</v>
      </c>
      <c r="E74" s="58">
        <f t="shared" si="11"/>
        <v>368.5</v>
      </c>
      <c r="F74" s="77">
        <f t="shared" si="8"/>
        <v>4.080841638981174</v>
      </c>
      <c r="G74" s="36">
        <f t="shared" si="9"/>
        <v>1</v>
      </c>
    </row>
    <row r="75" spans="1:7" s="10" customFormat="1" ht="42.75" customHeight="1">
      <c r="A75" s="27" t="s">
        <v>139</v>
      </c>
      <c r="B75" s="23" t="s">
        <v>102</v>
      </c>
      <c r="C75" s="53">
        <v>368.5</v>
      </c>
      <c r="D75" s="53">
        <v>90.3</v>
      </c>
      <c r="E75" s="47">
        <v>368.5</v>
      </c>
      <c r="F75" s="77">
        <f t="shared" si="8"/>
        <v>4.080841638981174</v>
      </c>
      <c r="G75" s="36">
        <f t="shared" si="9"/>
        <v>1</v>
      </c>
    </row>
    <row r="76" spans="1:7" s="10" customFormat="1" ht="15" customHeight="1">
      <c r="A76" s="20" t="s">
        <v>140</v>
      </c>
      <c r="B76" s="25" t="s">
        <v>172</v>
      </c>
      <c r="C76" s="55">
        <f>C77+C78</f>
        <v>518.6</v>
      </c>
      <c r="D76" s="55">
        <f>D77</f>
        <v>84</v>
      </c>
      <c r="E76" s="72">
        <f>E77+E78</f>
        <v>446.5</v>
      </c>
      <c r="F76" s="75">
        <f t="shared" si="8"/>
        <v>5.315476190476191</v>
      </c>
      <c r="G76" s="32">
        <f t="shared" si="9"/>
        <v>0.8609718472811415</v>
      </c>
    </row>
    <row r="77" spans="1:7" s="10" customFormat="1" ht="26.25" customHeight="1">
      <c r="A77" s="29" t="s">
        <v>141</v>
      </c>
      <c r="B77" s="28" t="s">
        <v>103</v>
      </c>
      <c r="C77" s="59">
        <v>496.5</v>
      </c>
      <c r="D77" s="59">
        <v>84</v>
      </c>
      <c r="E77" s="60">
        <v>424.4</v>
      </c>
      <c r="F77" s="77">
        <f t="shared" si="8"/>
        <v>5.052380952380952</v>
      </c>
      <c r="G77" s="36">
        <f t="shared" si="9"/>
        <v>0.8547834843907351</v>
      </c>
    </row>
    <row r="78" spans="1:7" s="10" customFormat="1" ht="37.5" customHeight="1">
      <c r="A78" s="29" t="s">
        <v>173</v>
      </c>
      <c r="B78" s="28" t="s">
        <v>174</v>
      </c>
      <c r="C78" s="59">
        <v>22.1</v>
      </c>
      <c r="D78" s="59"/>
      <c r="E78" s="60">
        <v>22.1</v>
      </c>
      <c r="F78" s="77"/>
      <c r="G78" s="36">
        <f t="shared" si="9"/>
        <v>1</v>
      </c>
    </row>
    <row r="79" spans="1:7" s="10" customFormat="1" ht="15" customHeight="1">
      <c r="A79" s="8"/>
      <c r="B79" s="7" t="s">
        <v>58</v>
      </c>
      <c r="C79" s="82">
        <f>C14+C65</f>
        <v>22565.300000000003</v>
      </c>
      <c r="D79" s="82">
        <f>D14+D65</f>
        <v>4072.8999999999996</v>
      </c>
      <c r="E79" s="83">
        <f>E14+E65</f>
        <v>22497.3</v>
      </c>
      <c r="F79" s="75">
        <f t="shared" si="8"/>
        <v>5.523656362788186</v>
      </c>
      <c r="G79" s="32">
        <f t="shared" si="9"/>
        <v>0.9969865235560793</v>
      </c>
    </row>
    <row r="80" spans="1:7" s="1" customFormat="1" ht="15.75" customHeight="1">
      <c r="A80" s="98" t="s">
        <v>161</v>
      </c>
      <c r="B80" s="99"/>
      <c r="C80" s="99"/>
      <c r="D80" s="99"/>
      <c r="E80" s="99"/>
      <c r="F80" s="99"/>
      <c r="G80" s="100"/>
    </row>
    <row r="81" spans="1:7" s="1" customFormat="1" ht="15.75" customHeight="1">
      <c r="A81" s="101" t="s">
        <v>162</v>
      </c>
      <c r="B81" s="101" t="s">
        <v>159</v>
      </c>
      <c r="C81" s="103" t="s">
        <v>160</v>
      </c>
      <c r="D81" s="95" t="s">
        <v>104</v>
      </c>
      <c r="E81" s="105" t="s">
        <v>175</v>
      </c>
      <c r="F81" s="95" t="s">
        <v>144</v>
      </c>
      <c r="G81" s="95" t="s">
        <v>164</v>
      </c>
    </row>
    <row r="82" spans="1:7" s="1" customFormat="1" ht="9" customHeight="1">
      <c r="A82" s="102"/>
      <c r="B82" s="102"/>
      <c r="C82" s="104"/>
      <c r="D82" s="96"/>
      <c r="E82" s="105"/>
      <c r="F82" s="96"/>
      <c r="G82" s="96"/>
    </row>
    <row r="83" spans="1:7" ht="18" customHeight="1">
      <c r="A83" s="61" t="s">
        <v>73</v>
      </c>
      <c r="B83" s="62" t="s">
        <v>91</v>
      </c>
      <c r="C83" s="65" t="s">
        <v>183</v>
      </c>
      <c r="D83" s="65" t="s">
        <v>150</v>
      </c>
      <c r="E83" s="66" t="s">
        <v>182</v>
      </c>
      <c r="F83" s="78">
        <f aca="true" t="shared" si="12" ref="F83:F92">E83/D83*100%</f>
        <v>3.626132125732552</v>
      </c>
      <c r="G83" s="67">
        <f aca="true" t="shared" si="13" ref="G83:G92">E83/C83*100%</f>
        <v>0.951773322379346</v>
      </c>
    </row>
    <row r="84" spans="1:7" ht="20.25" customHeight="1">
      <c r="A84" s="61" t="s">
        <v>85</v>
      </c>
      <c r="B84" s="68" t="s">
        <v>92</v>
      </c>
      <c r="C84" s="65" t="s">
        <v>176</v>
      </c>
      <c r="D84" s="65" t="s">
        <v>151</v>
      </c>
      <c r="E84" s="73" t="s">
        <v>176</v>
      </c>
      <c r="F84" s="78">
        <f t="shared" si="12"/>
        <v>4.080841638981174</v>
      </c>
      <c r="G84" s="67">
        <f t="shared" si="13"/>
        <v>1</v>
      </c>
    </row>
    <row r="85" spans="1:7" ht="24.75" customHeight="1">
      <c r="A85" s="61" t="s">
        <v>95</v>
      </c>
      <c r="B85" s="68" t="s">
        <v>96</v>
      </c>
      <c r="C85" s="65" t="s">
        <v>167</v>
      </c>
      <c r="D85" s="65" t="s">
        <v>152</v>
      </c>
      <c r="E85" s="73" t="s">
        <v>177</v>
      </c>
      <c r="F85" s="78">
        <f t="shared" si="12"/>
        <v>3.65979381443299</v>
      </c>
      <c r="G85" s="67">
        <f t="shared" si="13"/>
        <v>0.1616575591985428</v>
      </c>
    </row>
    <row r="86" spans="1:7" ht="18" customHeight="1">
      <c r="A86" s="61" t="s">
        <v>145</v>
      </c>
      <c r="B86" s="68" t="s">
        <v>146</v>
      </c>
      <c r="C86" s="65" t="s">
        <v>181</v>
      </c>
      <c r="D86" s="65" t="s">
        <v>153</v>
      </c>
      <c r="E86" s="73" t="s">
        <v>181</v>
      </c>
      <c r="F86" s="78">
        <f t="shared" si="12"/>
        <v>0</v>
      </c>
      <c r="G86" s="67"/>
    </row>
    <row r="87" spans="1:7" ht="15" customHeight="1">
      <c r="A87" s="61" t="s">
        <v>86</v>
      </c>
      <c r="B87" s="62" t="s">
        <v>93</v>
      </c>
      <c r="C87" s="65" t="s">
        <v>184</v>
      </c>
      <c r="D87" s="65" t="s">
        <v>154</v>
      </c>
      <c r="E87" s="73" t="s">
        <v>178</v>
      </c>
      <c r="F87" s="78">
        <f t="shared" si="12"/>
        <v>3.758783231726479</v>
      </c>
      <c r="G87" s="67">
        <f t="shared" si="13"/>
        <v>0.5435476101754992</v>
      </c>
    </row>
    <row r="88" spans="1:7" ht="15" customHeight="1">
      <c r="A88" s="61" t="s">
        <v>87</v>
      </c>
      <c r="B88" s="63" t="s">
        <v>53</v>
      </c>
      <c r="C88" s="65" t="s">
        <v>168</v>
      </c>
      <c r="D88" s="65" t="s">
        <v>155</v>
      </c>
      <c r="E88" s="74" t="s">
        <v>168</v>
      </c>
      <c r="F88" s="78">
        <f t="shared" si="12"/>
        <v>8.958677685950414</v>
      </c>
      <c r="G88" s="67">
        <f t="shared" si="13"/>
        <v>1</v>
      </c>
    </row>
    <row r="89" spans="1:7" ht="20.25" customHeight="1">
      <c r="A89" s="61" t="s">
        <v>88</v>
      </c>
      <c r="B89" s="63" t="s">
        <v>187</v>
      </c>
      <c r="C89" s="65" t="s">
        <v>185</v>
      </c>
      <c r="D89" s="65" t="s">
        <v>156</v>
      </c>
      <c r="E89" s="74" t="s">
        <v>179</v>
      </c>
      <c r="F89" s="78">
        <f t="shared" si="12"/>
        <v>3.781418092909535</v>
      </c>
      <c r="G89" s="67">
        <f t="shared" si="13"/>
        <v>0.9568768174225082</v>
      </c>
    </row>
    <row r="90" spans="1:7" ht="13.5" customHeight="1">
      <c r="A90" s="61" t="s">
        <v>89</v>
      </c>
      <c r="B90" s="63" t="s">
        <v>147</v>
      </c>
      <c r="C90" s="65" t="s">
        <v>148</v>
      </c>
      <c r="D90" s="65" t="s">
        <v>157</v>
      </c>
      <c r="E90" s="74" t="s">
        <v>148</v>
      </c>
      <c r="F90" s="78">
        <f t="shared" si="12"/>
        <v>4.00523560209424</v>
      </c>
      <c r="G90" s="67">
        <f t="shared" si="13"/>
        <v>1</v>
      </c>
    </row>
    <row r="91" spans="1:7" ht="15" customHeight="1">
      <c r="A91" s="61" t="s">
        <v>90</v>
      </c>
      <c r="B91" s="63" t="s">
        <v>149</v>
      </c>
      <c r="C91" s="65" t="s">
        <v>186</v>
      </c>
      <c r="D91" s="65" t="s">
        <v>158</v>
      </c>
      <c r="E91" s="74" t="s">
        <v>180</v>
      </c>
      <c r="F91" s="78">
        <f t="shared" si="12"/>
        <v>4.520847231487658</v>
      </c>
      <c r="G91" s="67">
        <f t="shared" si="13"/>
        <v>0.9430489841358195</v>
      </c>
    </row>
    <row r="92" spans="2:7" ht="12.75" customHeight="1">
      <c r="B92" s="7" t="s">
        <v>94</v>
      </c>
      <c r="C92" s="84">
        <f>C83+C84+C85+C86+C87+C88+C89+C90+C91</f>
        <v>23680.300000000003</v>
      </c>
      <c r="D92" s="84">
        <f>D83+D84+D85+D86+D87+D88+D89+D90+D91</f>
        <v>4712.5</v>
      </c>
      <c r="E92" s="84">
        <f>E83+E84+E85+E86+E87+E88+E89+E90+E91</f>
        <v>17894.9</v>
      </c>
      <c r="F92" s="79">
        <f t="shared" si="12"/>
        <v>3.7973262599469497</v>
      </c>
      <c r="G92" s="71">
        <f t="shared" si="13"/>
        <v>0.7556872168004628</v>
      </c>
    </row>
    <row r="93" spans="1:7" ht="15" customHeight="1">
      <c r="A93" s="69" t="s">
        <v>49</v>
      </c>
      <c r="B93" s="64"/>
      <c r="C93" s="85">
        <f>C79-C92</f>
        <v>-1115</v>
      </c>
      <c r="D93" s="86" t="e">
        <f>#REF!-D92</f>
        <v>#REF!</v>
      </c>
      <c r="E93" s="84">
        <f>E79-E92</f>
        <v>4602.399999999998</v>
      </c>
      <c r="F93" s="70"/>
      <c r="G93" s="3"/>
    </row>
    <row r="94" ht="5.25" customHeight="1" hidden="1"/>
    <row r="95" ht="15" customHeight="1" hidden="1"/>
    <row r="96" spans="1:7" ht="23.25" customHeight="1">
      <c r="A96" s="106" t="s">
        <v>163</v>
      </c>
      <c r="B96" s="106"/>
      <c r="C96" s="106"/>
      <c r="D96" s="106"/>
      <c r="E96" s="106"/>
      <c r="F96" s="106"/>
      <c r="G96" s="106"/>
    </row>
  </sheetData>
  <sheetProtection/>
  <mergeCells count="24">
    <mergeCell ref="E81:E82"/>
    <mergeCell ref="F81:F82"/>
    <mergeCell ref="G81:G82"/>
    <mergeCell ref="A96:G96"/>
    <mergeCell ref="A81:A82"/>
    <mergeCell ref="B81:B82"/>
    <mergeCell ref="C81:C82"/>
    <mergeCell ref="D81:D82"/>
    <mergeCell ref="A80:G80"/>
    <mergeCell ref="A10:A11"/>
    <mergeCell ref="C1:G1"/>
    <mergeCell ref="C4:G4"/>
    <mergeCell ref="B3:G3"/>
    <mergeCell ref="G10:G11"/>
    <mergeCell ref="B10:B11"/>
    <mergeCell ref="C10:C11"/>
    <mergeCell ref="E10:E11"/>
    <mergeCell ref="D10:D11"/>
    <mergeCell ref="A6:H6"/>
    <mergeCell ref="B2:G2"/>
    <mergeCell ref="B12:G12"/>
    <mergeCell ref="B13:G13"/>
    <mergeCell ref="F10:F11"/>
    <mergeCell ref="A5:G5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2012-05-29T07:05:05Z</cp:lastPrinted>
  <dcterms:created xsi:type="dcterms:W3CDTF">2007-04-21T06:38:50Z</dcterms:created>
  <dcterms:modified xsi:type="dcterms:W3CDTF">2012-05-29T07:05:09Z</dcterms:modified>
  <cp:category/>
  <cp:version/>
  <cp:contentType/>
  <cp:contentStatus/>
</cp:coreProperties>
</file>